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405" windowWidth="14805" windowHeight="7710"/>
  </bookViews>
  <sheets>
    <sheet name="Лист1" sheetId="3" r:id="rId1"/>
  </sheets>
  <calcPr calcId="125725"/>
</workbook>
</file>

<file path=xl/calcChain.xml><?xml version="1.0" encoding="utf-8"?>
<calcChain xmlns="http://schemas.openxmlformats.org/spreadsheetml/2006/main">
  <c r="D7" i="3"/>
  <c r="D45"/>
  <c r="E45"/>
  <c r="C45"/>
  <c r="C53"/>
  <c r="E57"/>
  <c r="E56"/>
  <c r="E55"/>
  <c r="E54"/>
  <c r="D53"/>
  <c r="E52"/>
  <c r="E51" s="1"/>
  <c r="D51"/>
  <c r="D50" s="1"/>
  <c r="C51"/>
  <c r="C50" s="1"/>
  <c r="D47"/>
  <c r="C47"/>
  <c r="E38"/>
  <c r="E53" l="1"/>
  <c r="E50"/>
  <c r="D58" l="1"/>
  <c r="C58"/>
  <c r="E31" l="1"/>
  <c r="D30"/>
  <c r="C30"/>
  <c r="E42"/>
  <c r="E33"/>
  <c r="E44"/>
  <c r="D43"/>
  <c r="C43"/>
  <c r="E21"/>
  <c r="E43" l="1"/>
  <c r="E30"/>
  <c r="C9"/>
  <c r="C8" s="1"/>
  <c r="D9"/>
  <c r="D8" s="1"/>
  <c r="C13"/>
  <c r="C12" s="1"/>
  <c r="D13"/>
  <c r="D12" s="1"/>
  <c r="C19"/>
  <c r="C18" s="1"/>
  <c r="D19"/>
  <c r="D18" s="1"/>
  <c r="C23"/>
  <c r="D23"/>
  <c r="C26"/>
  <c r="D26"/>
  <c r="C28"/>
  <c r="D28"/>
  <c r="C32"/>
  <c r="D32"/>
  <c r="C35"/>
  <c r="D35"/>
  <c r="C39"/>
  <c r="D39"/>
  <c r="C41"/>
  <c r="E10"/>
  <c r="E11"/>
  <c r="E14"/>
  <c r="E15"/>
  <c r="E16"/>
  <c r="E17"/>
  <c r="E20"/>
  <c r="E24"/>
  <c r="E27"/>
  <c r="E29"/>
  <c r="E36"/>
  <c r="E37"/>
  <c r="E40"/>
  <c r="E48"/>
  <c r="E49"/>
  <c r="E59"/>
  <c r="E60"/>
  <c r="E47" l="1"/>
  <c r="D34"/>
  <c r="E58"/>
  <c r="C34"/>
  <c r="C7" s="1"/>
  <c r="E35"/>
  <c r="E26"/>
  <c r="E28"/>
  <c r="E9"/>
  <c r="E39"/>
  <c r="C25"/>
  <c r="C22" s="1"/>
  <c r="D25"/>
  <c r="D22" s="1"/>
  <c r="E19"/>
  <c r="E18" s="1"/>
  <c r="E13"/>
  <c r="E12"/>
  <c r="E8"/>
  <c r="D41"/>
  <c r="E41" s="1"/>
  <c r="C46"/>
  <c r="D46"/>
  <c r="E32"/>
  <c r="E23"/>
  <c r="D6" l="1"/>
  <c r="C6"/>
  <c r="E34"/>
  <c r="E7" s="1"/>
  <c r="E22"/>
  <c r="E25"/>
  <c r="E46"/>
  <c r="E6" l="1"/>
</calcChain>
</file>

<file path=xl/sharedStrings.xml><?xml version="1.0" encoding="utf-8"?>
<sst xmlns="http://schemas.openxmlformats.org/spreadsheetml/2006/main" count="134" uniqueCount="127">
  <si>
    <t>Код бюджетной классификации Российской Федерации</t>
  </si>
  <si>
    <t>ВСЕГО ДОХОДОВ</t>
  </si>
  <si>
    <t>182 1 01 02010 01 0000 110</t>
  </si>
  <si>
    <t>Исполнено, тыс.руб.</t>
  </si>
  <si>
    <t>Показатели исполнения</t>
  </si>
  <si>
    <t>отклонение ("-" неисполнено, "+" перевыполнение плана), тыс.руб.</t>
  </si>
  <si>
    <t>Наименование статьи дохода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</si>
  <si>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</si>
  <si>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000 8 50 00000 00 0000 000</t>
  </si>
  <si>
    <t>000 1 00 00000 00 0000 000</t>
  </si>
  <si>
    <t>000 1 01 00000 00 0000 000</t>
  </si>
  <si>
    <t>000 1 06 00000 00 0000 000</t>
  </si>
  <si>
    <t>Налоги на имущество</t>
  </si>
  <si>
    <t>000 1 08 00000 00 0000 000</t>
  </si>
  <si>
    <t>000 1 11 00000 00 0000 000</t>
  </si>
  <si>
    <t>Доходы от использования имущества, находящегося в государственной и муниципальной собственности</t>
  </si>
  <si>
    <t>000 1 13 00000 00 0000 000</t>
  </si>
  <si>
    <t>000 2 00 00000 00 0000 000</t>
  </si>
  <si>
    <t>000 2 02 00000 00 0000 000</t>
  </si>
  <si>
    <t>000 2 02 20000 00 0000 150</t>
  </si>
  <si>
    <t>Субсидии бюджетам бюджетной системы Российской Федерации (межбюджетные субсидии)</t>
  </si>
  <si>
    <t>000 2 02 30000 00 0000 150</t>
  </si>
  <si>
    <t>Субвенции бюджетам бюджетной системы Российской Федерации</t>
  </si>
  <si>
    <t>000 2 02 40000 00 0000 150</t>
  </si>
  <si>
    <t>Иные межбюджетные трансферты</t>
  </si>
  <si>
    <t>Налог, взимаемый с налогоплательщиков, выбравших в качестве объекта налогообложения доходы</t>
  </si>
  <si>
    <t>НАЛОГОВЫЕ И НЕНАЛОГОВЫЕ ДОХОДЫ</t>
  </si>
  <si>
    <t>НАЛОГИ НА ПРИБЫЛЬ, ДОХОДЫ</t>
  </si>
  <si>
    <t>000 1 01 02000 01 0000 110</t>
  </si>
  <si>
    <t>Налог на доходы физических лиц</t>
  </si>
  <si>
    <t>НАЛОГИ НА ТОВАРЫ (РАБОТЫ, УСЛУГИ), РЕАЛИЗУЕМЫЕ НА ТЕРРИТОРИИ РОССИЙСКОЙ ФЕДЕРАЦИИ</t>
  </si>
  <si>
    <t>100 1 03 02230 01 0000 110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</si>
  <si>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</si>
  <si>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</si>
  <si>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</si>
  <si>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</si>
  <si>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</si>
  <si>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</si>
  <si>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000 1 05 01000 00 0000 110</t>
  </si>
  <si>
    <t>182 1 05 01010 01 0000 110</t>
  </si>
  <si>
    <t>182 1 05 01020 01 0000 110</t>
  </si>
  <si>
    <t>Налог, взимаемый с налогоплательщиков, выбравших в качестве объекта налогообложения доходы, уменьшенные на величину расходов</t>
  </si>
  <si>
    <t>000 1 06 01000 00 0000 110</t>
  </si>
  <si>
    <t>Налог на имущество физических лиц</t>
  </si>
  <si>
    <t>182 1 06 01030 10 0000 110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</si>
  <si>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</si>
  <si>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000 1 06 06000  00 0000 110</t>
  </si>
  <si>
    <t xml:space="preserve">Земельный налог </t>
  </si>
  <si>
    <t>000 1 06 06030 00 0000 110</t>
  </si>
  <si>
    <t>Земельный налог с организаций</t>
  </si>
  <si>
    <t>182 1 06 06033 10 0000 110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</si>
  <si>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</si>
  <si>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</si>
  <si>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</si>
  <si>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182 1 06 06043 10 0000 110</t>
  </si>
  <si>
    <t>Земельный налог с физических лиц, обладающих земельным участком, расположенным в границах сельских поселений</t>
  </si>
  <si>
    <t>ГОСУДАРСТВЕННАЯ ПОШЛИНА</t>
  </si>
  <si>
    <t>660 1 08 04020 01 0000 110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</si>
  <si>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</si>
  <si>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</si>
  <si>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</si>
  <si>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660 1 11 05025 10 0000 120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</si>
  <si>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</si>
  <si>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660 1 11 05075 10 0000 120</t>
  </si>
  <si>
    <t>Доходы от сдачи в аренду имущества, составляющего казну сельских поселений (за исключением земельных участков)</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</si>
  <si>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</si>
  <si>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</si>
  <si>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</si>
  <si>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660 1 13 02065 10 0000 130 
</t>
  </si>
  <si>
    <t>Безвозмездные поступления</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</si>
  <si>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</si>
  <si>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</si>
  <si>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</si>
  <si>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000 2 02 29999 00 0000 150</t>
  </si>
  <si>
    <t>Прочие субсидии</t>
  </si>
  <si>
    <t>660 2 02 29999 10 0000 150</t>
  </si>
  <si>
    <t>660 2 02 30024 10 0000 150</t>
  </si>
  <si>
    <t>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t>
  </si>
  <si>
    <t>Субвенции бюджетам на осуществление первичного воинского учета на территориях, где отсутствуют военные комиссариаты</t>
  </si>
  <si>
    <t>660 2 02 40014 10 0000 150</t>
  </si>
  <si>
    <t>660 2 02 49999 10 0000 150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</si>
  <si>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</si>
  <si>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СОВОКУПНЫЙ ДОХОД</t>
  </si>
  <si>
    <t xml:space="preserve"> ДОХОДЫ ОТ ОКАЗАНИЯ ПЛАТНЫХ УСЛУГ (РАБОТ) И КОМПЕНСАЦИИ  ЗАТРАТ ГОСУДАРСТВА</t>
  </si>
  <si>
    <t xml:space="preserve">Доходы, поступающие в порядке возмещения расходов, понесенных в связи с эксплуатацией имущества сельских поселений </t>
  </si>
  <si>
    <t>Прочие межбюджетные трансферты, передаваемые бюджетам сельских поселений</t>
  </si>
  <si>
    <t xml:space="preserve">0001 03 00000 00 0000 000
</t>
  </si>
  <si>
    <t xml:space="preserve">0001 03 02000 01 0000 110
</t>
  </si>
  <si>
    <t>000 1 05 00000 00 0000 110</t>
  </si>
  <si>
    <t>000 1 11 09045 10 0000 120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</si>
  <si>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</si>
  <si>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</si>
  <si>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Дотации бюджетам сельских поселений на выравнивание бюджетной обеспеченности из бюджета субъекта Российской Федерации</t>
  </si>
  <si>
    <t>660 2 02 16001 10 0000 150</t>
  </si>
  <si>
    <t>Дотации бюджетам сельских поселений на выравнивание бюджетной обеспеченности из бюджетов муниципальных районов</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</si>
  <si>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</si>
  <si>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Акцизы по подакцизным товарам (продукции), производимым на территории Российской Федерации</t>
  </si>
  <si>
    <t>Налог, взимаемый в связи с применением упрощенной системы налогообложения</t>
  </si>
  <si>
    <t xml:space="preserve">000 1 09 04053 00 0000 110 </t>
  </si>
  <si>
    <t>ЗАДОЛЖЕННОСТЬ И ПЕРЕРАСЧЕТЫ ПО ОТМЕНЕННЫМ НАЛОГАМ, СБОРАМ И ИНЫМ ОБЯЗАТЕЛЬНЫМ ПЛАТЕЖАМ</t>
  </si>
  <si>
    <t>Земельный налог (по обязательствам, возникшим до 1 января 2006 года), мобилизуемый на территориях сельских поселений</t>
  </si>
  <si>
    <t>000 1 14 00000 00 0000 000</t>
  </si>
  <si>
    <t>ДОХОДЫ ОТ ПРОДАЖИ МАТЕРИАЛЬНЫХ И НЕМАТЕРИАЛЬНЫХ АКТИВОВ</t>
  </si>
  <si>
    <t>660 1 14 02053 10 0000 410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</si>
  <si>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</si>
  <si>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Субвенции местным бюджетам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 признанных аварийными</t>
  </si>
  <si>
    <t xml:space="preserve">182 1 09 04053 10 0000 110 </t>
  </si>
  <si>
    <t>Пояснение отклонений между фактическими и уточненными значениями</t>
  </si>
  <si>
    <t>000 2 02 15001 10 0000150</t>
  </si>
  <si>
    <t xml:space="preserve">Плановый показатель предусмотрен на основании данных администратора и в конце года не уточнялся 
</t>
  </si>
  <si>
    <t xml:space="preserve">
Увеличилось количество налогоплательщиков, план в конце года не уточнялся 
</t>
  </si>
  <si>
    <t xml:space="preserve">
Произведен возврат  земельного налога (по обязательствам, возникшим до 1 января 2006 года) 
</t>
  </si>
  <si>
    <t xml:space="preserve">
Поступили платежи сверхплана в конце года, план не уточнялся 
</t>
  </si>
  <si>
    <t>Сведения об исполнении местного бюджета по доходам в разрезе видов доходов за  2022 год в сравнении с запланированными значениями на соответствующий период</t>
  </si>
  <si>
    <t>Уточненный кассовый план  на  2022 год, тыс.руб.</t>
  </si>
  <si>
    <t>660 1 11 07015 10 0000 120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</si>
  <si>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</si>
  <si>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 xml:space="preserve">  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 ветеранов боевых действий, участников локальных войн и вооруженных конфликтов.</t>
  </si>
  <si>
    <t>0,3 тысяч рублей оплачено за счет средств местного бюджета. По Соглашению субсидии предроставляются местному бюджету в случае софинансирования из местного бюджета 1% из общей суммы.</t>
  </si>
  <si>
    <t>Субвенции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t>
  </si>
  <si>
    <t xml:space="preserve">Денежные средства предусмотрены с почтовыми расходами. Поступили согласно заявки Администрации, т.к. по заявлению получателя средсва перечислены на расчетный счет </t>
  </si>
  <si>
    <t>000 2 02 35118 00 0000 150</t>
  </si>
  <si>
    <t>Поступили средства согласно заявок на финансирование. Экономия в результате заключения договоров по наименьшей стоимости поступивших  коммерческих предложений.</t>
  </si>
  <si>
    <t xml:space="preserve">Оплата работ «по факту» на основании актов выполненных работ. 
</t>
  </si>
  <si>
    <t>В конце декабря удержан излишне перечисленный налог</t>
  </si>
  <si>
    <t xml:space="preserve">Поступили платежи  от  МКП «Энергия». План не уточнялся ввиду отсутствия необходимости (Плановые показатели по данному виду дохода  предусмотрены из расчета среднее значение за три прошедших года, т.к. отсутствует системнй характер их уплаты)
</t>
  </si>
  <si>
    <t xml:space="preserve">
План не уточнялся ввиду отсутствия необходимости (Получены доходы сверхплана, в связи с увеличением оплаты труда с 01.01.2022 года в 1,04 раза).
</t>
  </si>
</sst>
</file>

<file path=xl/styles.xml><?xml version="1.0" encoding="utf-8"?>
<styleSheet xmlns="http://schemas.openxmlformats.org/spreadsheetml/2006/main">
  <numFmts count="5">
    <numFmt numFmtId="43" formatCode="_-* #,##0.00_р_._-;\-* #,##0.00_р_._-;_-* &quot;-&quot;??_р_._-;_-@_-"/>
    <numFmt numFmtId="164" formatCode="_-* #,##0.0_р_._-;\-* #,##0.0_р_._-;_-* &quot;-&quot;?_р_._-;_-@_-"/>
    <numFmt numFmtId="165" formatCode="_-* #,##0.0_р_._-;\-* #,##0.0_р_._-;_-* &quot;-&quot;??_р_._-;_-@_-"/>
    <numFmt numFmtId="166" formatCode="0.0"/>
    <numFmt numFmtId="167" formatCode="#,##0.0_ ;\-#,##0.0\ "/>
  </numFmts>
  <fonts count="19">
    <font>
      <sz val="11"/>
      <color theme="1"/>
      <name val="Calibri"/>
      <family val="2"/>
      <scheme val="minor"/>
    </font>
    <font>
      <sz val="11"/>
      <color theme="1"/>
      <name val="Calibri"/>
      <family val="2"/>
      <scheme val="minor"/>
    </font>
    <font>
      <sz val="11"/>
      <name val="Times New Roman"/>
      <family val="1"/>
      <charset val="204"/>
    </font>
    <font>
      <b/>
      <sz val="11"/>
      <name val="Times New Roman"/>
      <family val="1"/>
      <charset val="204"/>
    </font>
    <font>
      <sz val="10"/>
      <name val="Arial Cyr"/>
      <charset val="204"/>
    </font>
    <font>
      <b/>
      <sz val="11"/>
      <color rgb="FFFF0000"/>
      <name val="Times New Roman"/>
      <family val="1"/>
      <charset val="204"/>
    </font>
    <font>
      <sz val="11"/>
      <color rgb="FFFF0000"/>
      <name val="Times New Roman"/>
      <family val="1"/>
      <charset val="204"/>
    </font>
    <font>
      <sz val="10"/>
      <name val="Times New Roman"/>
      <family val="1"/>
      <charset val="204"/>
    </font>
    <font>
      <b/>
      <sz val="9"/>
      <name val="Times New Roman"/>
      <family val="1"/>
      <charset val="204"/>
    </font>
    <font>
      <sz val="9"/>
      <name val="Times New Roman"/>
      <family val="1"/>
      <charset val="204"/>
    </font>
    <font>
      <sz val="9"/>
      <color theme="1"/>
      <name val="Times New Roman"/>
      <family val="1"/>
      <charset val="204"/>
    </font>
    <font>
      <sz val="10"/>
      <color theme="1"/>
      <name val="Calibri"/>
      <family val="2"/>
      <scheme val="minor"/>
    </font>
    <font>
      <sz val="8"/>
      <color rgb="FF000000"/>
      <name val="Arial"/>
      <family val="2"/>
      <charset val="204"/>
    </font>
    <font>
      <b/>
      <sz val="9"/>
      <color rgb="FFFF0000"/>
      <name val="Times New Roman"/>
      <family val="1"/>
      <charset val="204"/>
    </font>
    <font>
      <sz val="9"/>
      <color rgb="FFFF0000"/>
      <name val="Times New Roman"/>
      <family val="1"/>
      <charset val="204"/>
    </font>
    <font>
      <sz val="8"/>
      <color rgb="FFFF0000"/>
      <name val="Arial"/>
      <family val="2"/>
      <charset val="204"/>
    </font>
    <font>
      <sz val="8"/>
      <name val="Times New Roman"/>
      <family val="1"/>
      <charset val="204"/>
    </font>
    <font>
      <b/>
      <sz val="10"/>
      <name val="Times New Roman"/>
      <family val="1"/>
      <charset val="204"/>
    </font>
    <font>
      <sz val="8"/>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rgb="FF000000"/>
      </bottom>
      <diagonal/>
    </border>
  </borders>
  <cellStyleXfs count="4">
    <xf numFmtId="0" fontId="0" fillId="0" borderId="0"/>
    <xf numFmtId="43" fontId="1" fillId="0" borderId="0" applyFont="0" applyFill="0" applyBorder="0" applyAlignment="0" applyProtection="0"/>
    <xf numFmtId="0" fontId="4" fillId="0" borderId="0"/>
    <xf numFmtId="49" fontId="12" fillId="0" borderId="8">
      <alignment horizontal="left" wrapText="1"/>
    </xf>
  </cellStyleXfs>
  <cellXfs count="91">
    <xf numFmtId="0" fontId="0" fillId="0" borderId="0" xfId="0"/>
    <xf numFmtId="165" fontId="2" fillId="0" borderId="1" xfId="1" applyNumberFormat="1" applyFont="1" applyFill="1" applyBorder="1" applyAlignment="1">
      <alignment horizontal="center" vertical="center" wrapText="1"/>
    </xf>
    <xf numFmtId="0" fontId="6" fillId="2" borderId="0" xfId="0" applyFont="1" applyFill="1"/>
    <xf numFmtId="0" fontId="5" fillId="2" borderId="0" xfId="0" applyFont="1" applyFill="1" applyBorder="1" applyAlignment="1">
      <alignment wrapText="1"/>
    </xf>
    <xf numFmtId="0" fontId="5" fillId="2" borderId="0" xfId="0" applyFont="1" applyFill="1" applyBorder="1" applyAlignment="1">
      <alignment horizontal="center" wrapText="1"/>
    </xf>
    <xf numFmtId="0" fontId="5" fillId="0" borderId="0" xfId="0" applyFont="1" applyFill="1"/>
    <xf numFmtId="0" fontId="5" fillId="2" borderId="0" xfId="0" applyFont="1" applyFill="1"/>
    <xf numFmtId="0" fontId="6" fillId="0" borderId="0" xfId="0" applyFont="1" applyFill="1"/>
    <xf numFmtId="0" fontId="6" fillId="2" borderId="0" xfId="0" applyFont="1" applyFill="1" applyAlignment="1">
      <alignment horizontal="center"/>
    </xf>
    <xf numFmtId="0" fontId="7" fillId="2" borderId="4" xfId="0" applyFont="1" applyFill="1" applyBorder="1" applyAlignment="1">
      <alignment wrapText="1"/>
    </xf>
    <xf numFmtId="0" fontId="7" fillId="2" borderId="5" xfId="0" applyFont="1" applyFill="1" applyBorder="1" applyAlignment="1">
      <alignment wrapText="1"/>
    </xf>
    <xf numFmtId="0" fontId="8" fillId="0" borderId="1" xfId="0" applyFont="1" applyFill="1" applyBorder="1" applyAlignment="1">
      <alignment horizontal="center"/>
    </xf>
    <xf numFmtId="0" fontId="8" fillId="0" borderId="1" xfId="0" applyFont="1" applyFill="1" applyBorder="1" applyAlignment="1">
      <alignment wrapText="1"/>
    </xf>
    <xf numFmtId="164" fontId="8" fillId="0" borderId="1" xfId="0" applyNumberFormat="1" applyFont="1" applyFill="1" applyBorder="1"/>
    <xf numFmtId="164" fontId="8" fillId="0" borderId="1" xfId="1" applyNumberFormat="1" applyFont="1" applyFill="1" applyBorder="1" applyAlignment="1"/>
    <xf numFmtId="0" fontId="8" fillId="2" borderId="1" xfId="0" applyFont="1" applyFill="1" applyBorder="1"/>
    <xf numFmtId="4" fontId="8" fillId="2" borderId="1" xfId="0" applyNumberFormat="1" applyFont="1" applyFill="1" applyBorder="1"/>
    <xf numFmtId="3" fontId="8" fillId="2" borderId="4" xfId="0" applyNumberFormat="1" applyFont="1" applyFill="1" applyBorder="1" applyAlignment="1">
      <alignment horizontal="left"/>
    </xf>
    <xf numFmtId="3" fontId="9" fillId="2" borderId="1" xfId="0" applyNumberFormat="1" applyFont="1" applyFill="1" applyBorder="1" applyAlignment="1">
      <alignment horizontal="left"/>
    </xf>
    <xf numFmtId="0" fontId="9" fillId="2" borderId="1" xfId="0" applyFont="1" applyFill="1" applyBorder="1" applyAlignment="1">
      <alignment wrapText="1"/>
    </xf>
    <xf numFmtId="4" fontId="9" fillId="2" borderId="1" xfId="0" applyNumberFormat="1" applyFont="1" applyFill="1" applyBorder="1"/>
    <xf numFmtId="164" fontId="9" fillId="0" borderId="1" xfId="1" applyNumberFormat="1" applyFont="1" applyFill="1" applyBorder="1" applyAlignment="1"/>
    <xf numFmtId="3" fontId="9" fillId="2" borderId="4" xfId="0" applyNumberFormat="1" applyFont="1" applyFill="1" applyBorder="1" applyAlignment="1">
      <alignment horizontal="left"/>
    </xf>
    <xf numFmtId="3" fontId="8" fillId="2" borderId="4" xfId="0" applyNumberFormat="1" applyFont="1" applyFill="1" applyBorder="1" applyAlignment="1">
      <alignment horizontal="left" wrapText="1"/>
    </xf>
    <xf numFmtId="0" fontId="8" fillId="2" borderId="1" xfId="0" applyFont="1" applyFill="1" applyBorder="1" applyAlignment="1">
      <alignment wrapText="1"/>
    </xf>
    <xf numFmtId="3" fontId="9" fillId="2" borderId="4" xfId="0" applyNumberFormat="1" applyFont="1" applyFill="1" applyBorder="1" applyAlignment="1">
      <alignment horizontal="left" wrapText="1"/>
    </xf>
    <xf numFmtId="0" fontId="10" fillId="0" borderId="1" xfId="0" applyFont="1" applyBorder="1" applyAlignment="1">
      <alignment wrapText="1"/>
    </xf>
    <xf numFmtId="3" fontId="8" fillId="2" borderId="5" xfId="0" applyNumberFormat="1" applyFont="1" applyFill="1" applyBorder="1" applyAlignment="1">
      <alignment horizontal="left"/>
    </xf>
    <xf numFmtId="0" fontId="8" fillId="2" borderId="6" xfId="0" applyFont="1" applyFill="1" applyBorder="1"/>
    <xf numFmtId="4" fontId="8" fillId="2" borderId="3" xfId="0" applyNumberFormat="1" applyFont="1" applyFill="1" applyBorder="1"/>
    <xf numFmtId="3" fontId="9" fillId="2" borderId="5" xfId="0" applyNumberFormat="1" applyFont="1" applyFill="1" applyBorder="1" applyAlignment="1">
      <alignment horizontal="left"/>
    </xf>
    <xf numFmtId="0" fontId="9" fillId="2" borderId="6" xfId="0" applyFont="1" applyFill="1" applyBorder="1" applyAlignment="1">
      <alignment wrapText="1"/>
    </xf>
    <xf numFmtId="4" fontId="9" fillId="2" borderId="3" xfId="0" applyNumberFormat="1" applyFont="1" applyFill="1" applyBorder="1"/>
    <xf numFmtId="3" fontId="8" fillId="2" borderId="1" xfId="0" applyNumberFormat="1" applyFont="1" applyFill="1" applyBorder="1" applyAlignment="1">
      <alignment horizontal="left"/>
    </xf>
    <xf numFmtId="3" fontId="9" fillId="2" borderId="3" xfId="0" applyNumberFormat="1" applyFont="1" applyFill="1" applyBorder="1" applyAlignment="1">
      <alignment horizontal="left"/>
    </xf>
    <xf numFmtId="0" fontId="9" fillId="2" borderId="3" xfId="0" applyFont="1" applyFill="1" applyBorder="1"/>
    <xf numFmtId="0" fontId="8" fillId="2" borderId="3" xfId="0" applyFont="1" applyFill="1" applyBorder="1"/>
    <xf numFmtId="0" fontId="8" fillId="2" borderId="6" xfId="0" applyFont="1" applyFill="1" applyBorder="1" applyAlignment="1">
      <alignment wrapText="1"/>
    </xf>
    <xf numFmtId="0" fontId="8" fillId="2" borderId="1" xfId="0" applyFont="1" applyFill="1" applyBorder="1" applyAlignment="1">
      <alignment horizontal="left"/>
    </xf>
    <xf numFmtId="166" fontId="8" fillId="2" borderId="3" xfId="0" applyNumberFormat="1" applyFont="1" applyFill="1" applyBorder="1"/>
    <xf numFmtId="0" fontId="9" fillId="2" borderId="1" xfId="0" applyFont="1" applyFill="1" applyBorder="1" applyAlignment="1">
      <alignment horizontal="left"/>
    </xf>
    <xf numFmtId="166" fontId="9" fillId="2" borderId="3" xfId="0" applyNumberFormat="1" applyFont="1" applyFill="1" applyBorder="1"/>
    <xf numFmtId="3" fontId="9" fillId="2" borderId="6" xfId="0" applyNumberFormat="1" applyFont="1" applyFill="1" applyBorder="1" applyAlignment="1">
      <alignment horizontal="left" wrapText="1"/>
    </xf>
    <xf numFmtId="0" fontId="9" fillId="2" borderId="3" xfId="0" applyFont="1" applyFill="1" applyBorder="1" applyAlignment="1">
      <alignment horizontal="justify" vertical="top" wrapText="1"/>
    </xf>
    <xf numFmtId="0" fontId="9" fillId="2" borderId="6" xfId="0" applyFont="1" applyFill="1" applyBorder="1"/>
    <xf numFmtId="0" fontId="9" fillId="2" borderId="1" xfId="0" applyFont="1" applyFill="1" applyBorder="1"/>
    <xf numFmtId="0" fontId="9" fillId="0" borderId="6" xfId="0" applyFont="1" applyBorder="1" applyAlignment="1">
      <alignment wrapText="1"/>
    </xf>
    <xf numFmtId="3" fontId="8" fillId="0" borderId="6" xfId="0" applyNumberFormat="1" applyFont="1" applyBorder="1" applyAlignment="1">
      <alignment horizontal="left"/>
    </xf>
    <xf numFmtId="3" fontId="9" fillId="0" borderId="6" xfId="0" applyNumberFormat="1" applyFont="1" applyBorder="1" applyAlignment="1">
      <alignment horizontal="left"/>
    </xf>
    <xf numFmtId="0" fontId="8" fillId="2" borderId="4" xfId="0" applyFont="1" applyFill="1" applyBorder="1" applyAlignment="1">
      <alignment horizontal="left"/>
    </xf>
    <xf numFmtId="0" fontId="8" fillId="2" borderId="7" xfId="0" applyFont="1" applyFill="1" applyBorder="1" applyAlignment="1">
      <alignment horizontal="left"/>
    </xf>
    <xf numFmtId="0" fontId="9" fillId="2" borderId="0" xfId="0" applyFont="1" applyFill="1" applyAlignment="1">
      <alignment wrapText="1"/>
    </xf>
    <xf numFmtId="0" fontId="9" fillId="2" borderId="5" xfId="0" applyFont="1" applyFill="1" applyBorder="1" applyAlignment="1">
      <alignment horizontal="left"/>
    </xf>
    <xf numFmtId="0" fontId="9" fillId="2" borderId="4" xfId="0" applyFont="1" applyFill="1" applyBorder="1" applyAlignment="1">
      <alignment wrapText="1"/>
    </xf>
    <xf numFmtId="0" fontId="8" fillId="2" borderId="4" xfId="0" applyFont="1" applyFill="1" applyBorder="1" applyAlignment="1">
      <alignment wrapText="1"/>
    </xf>
    <xf numFmtId="0" fontId="9" fillId="2" borderId="5" xfId="0" applyFont="1" applyFill="1" applyBorder="1"/>
    <xf numFmtId="0" fontId="9" fillId="2" borderId="5" xfId="0" applyFont="1" applyFill="1" applyBorder="1" applyAlignment="1">
      <alignment wrapText="1"/>
    </xf>
    <xf numFmtId="0" fontId="9" fillId="2" borderId="5" xfId="0" applyFont="1" applyFill="1" applyBorder="1" applyAlignment="1">
      <alignment horizontal="left" wrapText="1"/>
    </xf>
    <xf numFmtId="164" fontId="13" fillId="0" borderId="1" xfId="1" applyNumberFormat="1" applyFont="1" applyFill="1" applyBorder="1" applyAlignment="1"/>
    <xf numFmtId="164" fontId="14" fillId="0" borderId="1" xfId="1" applyNumberFormat="1" applyFont="1" applyFill="1" applyBorder="1" applyAlignment="1">
      <alignment wrapText="1"/>
    </xf>
    <xf numFmtId="164" fontId="14" fillId="0" borderId="1" xfId="1" applyNumberFormat="1" applyFont="1" applyFill="1" applyBorder="1" applyAlignment="1"/>
    <xf numFmtId="49" fontId="15" fillId="0" borderId="1" xfId="3" applyNumberFormat="1" applyFont="1" applyBorder="1" applyProtection="1">
      <alignment horizontal="left" wrapText="1"/>
    </xf>
    <xf numFmtId="2" fontId="15" fillId="0" borderId="1" xfId="3" applyNumberFormat="1" applyFont="1" applyBorder="1" applyProtection="1">
      <alignment horizontal="left" wrapText="1"/>
    </xf>
    <xf numFmtId="0" fontId="5" fillId="2" borderId="0" xfId="0" applyFont="1" applyFill="1" applyBorder="1" applyAlignment="1">
      <alignment horizontal="center" wrapText="1"/>
    </xf>
    <xf numFmtId="0" fontId="3" fillId="2" borderId="0" xfId="0" applyFont="1" applyFill="1" applyBorder="1" applyAlignment="1">
      <alignment horizont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xf>
    <xf numFmtId="3" fontId="7" fillId="0" borderId="1" xfId="0" applyNumberFormat="1" applyFont="1" applyFill="1" applyBorder="1" applyAlignment="1">
      <alignment horizontal="center" vertical="center" wrapText="1"/>
    </xf>
    <xf numFmtId="0" fontId="11" fillId="0" borderId="1" xfId="0" applyFont="1" applyBorder="1" applyAlignment="1">
      <alignment horizontal="center"/>
    </xf>
    <xf numFmtId="0" fontId="16" fillId="2" borderId="6" xfId="0" applyFont="1" applyFill="1" applyBorder="1" applyAlignment="1">
      <alignment horizontal="left"/>
    </xf>
    <xf numFmtId="0" fontId="7" fillId="2" borderId="6" xfId="0" applyFont="1" applyFill="1" applyBorder="1" applyAlignment="1">
      <alignment wrapText="1"/>
    </xf>
    <xf numFmtId="0" fontId="17" fillId="2" borderId="5" xfId="0" applyFont="1" applyFill="1" applyBorder="1"/>
    <xf numFmtId="0" fontId="17" fillId="2" borderId="4" xfId="0" applyFont="1" applyFill="1" applyBorder="1" applyAlignment="1">
      <alignment wrapText="1"/>
    </xf>
    <xf numFmtId="4" fontId="17" fillId="2" borderId="1" xfId="0" applyNumberFormat="1" applyFont="1" applyFill="1" applyBorder="1"/>
    <xf numFmtId="164" fontId="17" fillId="0" borderId="1" xfId="1" applyNumberFormat="1" applyFont="1" applyFill="1" applyBorder="1" applyAlignment="1"/>
    <xf numFmtId="0" fontId="7" fillId="2" borderId="5" xfId="0" applyFont="1" applyFill="1" applyBorder="1"/>
    <xf numFmtId="4" fontId="7" fillId="2" borderId="1" xfId="0" applyNumberFormat="1" applyFont="1" applyFill="1" applyBorder="1"/>
    <xf numFmtId="164" fontId="7" fillId="0" borderId="1" xfId="1" applyNumberFormat="1" applyFont="1" applyFill="1" applyBorder="1" applyAlignment="1"/>
    <xf numFmtId="167" fontId="7" fillId="0" borderId="1" xfId="1" applyNumberFormat="1" applyFont="1" applyFill="1" applyBorder="1" applyAlignment="1">
      <alignment wrapText="1"/>
    </xf>
    <xf numFmtId="0" fontId="17" fillId="2" borderId="3" xfId="0" applyFont="1" applyFill="1" applyBorder="1" applyAlignment="1">
      <alignment horizontal="left"/>
    </xf>
    <xf numFmtId="0" fontId="7" fillId="2" borderId="5" xfId="0" applyFont="1" applyFill="1" applyBorder="1" applyAlignment="1">
      <alignment horizontal="left"/>
    </xf>
    <xf numFmtId="4" fontId="7" fillId="2" borderId="1" xfId="0" applyNumberFormat="1" applyFont="1" applyFill="1" applyBorder="1" applyAlignment="1">
      <alignment wrapText="1"/>
    </xf>
    <xf numFmtId="0" fontId="7" fillId="2" borderId="1" xfId="0" applyFont="1" applyFill="1" applyBorder="1" applyAlignment="1">
      <alignment wrapText="1"/>
    </xf>
    <xf numFmtId="2" fontId="7" fillId="0" borderId="1" xfId="1" applyNumberFormat="1" applyFont="1" applyFill="1" applyBorder="1" applyAlignment="1">
      <alignment wrapText="1"/>
    </xf>
    <xf numFmtId="49" fontId="18" fillId="0" borderId="1" xfId="3" applyNumberFormat="1" applyFont="1" applyBorder="1" applyProtection="1">
      <alignment horizontal="left" wrapText="1"/>
    </xf>
    <xf numFmtId="164" fontId="9" fillId="0" borderId="1" xfId="1" applyNumberFormat="1" applyFont="1" applyFill="1" applyBorder="1" applyAlignment="1">
      <alignment wrapText="1"/>
    </xf>
    <xf numFmtId="164" fontId="7" fillId="0" borderId="1" xfId="1" applyNumberFormat="1" applyFont="1" applyFill="1" applyBorder="1" applyAlignment="1">
      <alignment wrapText="1"/>
    </xf>
  </cellXfs>
  <cellStyles count="4">
    <cellStyle name="xl63" xfId="3"/>
    <cellStyle name="Обычный" xfId="0" builtinId="0"/>
    <cellStyle name="Обычный 2" xfId="2"/>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DI60"/>
  <sheetViews>
    <sheetView tabSelected="1" workbookViewId="0">
      <selection activeCell="C38" sqref="C38"/>
    </sheetView>
  </sheetViews>
  <sheetFormatPr defaultColWidth="9.140625" defaultRowHeight="15"/>
  <cols>
    <col min="1" max="1" width="23.28515625" style="8" customWidth="1"/>
    <col min="2" max="2" width="48.7109375" style="2" customWidth="1"/>
    <col min="3" max="3" width="11.42578125" style="2" customWidth="1"/>
    <col min="4" max="4" width="11.85546875" style="2" customWidth="1"/>
    <col min="5" max="5" width="11.7109375" style="2" customWidth="1"/>
    <col min="6" max="6" width="49.7109375" style="2" customWidth="1"/>
    <col min="7" max="98" width="9.140625" style="2" customWidth="1"/>
    <col min="99" max="16384" width="9.140625" style="2"/>
  </cols>
  <sheetData>
    <row r="1" spans="1:6">
      <c r="A1" s="63"/>
      <c r="B1" s="63"/>
      <c r="D1" s="3"/>
      <c r="F1" s="3"/>
    </row>
    <row r="2" spans="1:6" ht="30" customHeight="1">
      <c r="A2" s="64" t="s">
        <v>113</v>
      </c>
      <c r="B2" s="64"/>
      <c r="C2" s="64"/>
      <c r="D2" s="64"/>
      <c r="E2" s="64"/>
      <c r="F2" s="64"/>
    </row>
    <row r="3" spans="1:6">
      <c r="A3" s="4"/>
      <c r="B3" s="4"/>
      <c r="D3" s="4"/>
    </row>
    <row r="4" spans="1:6">
      <c r="A4" s="65" t="s">
        <v>0</v>
      </c>
      <c r="B4" s="67" t="s">
        <v>6</v>
      </c>
      <c r="C4" s="69" t="s">
        <v>114</v>
      </c>
      <c r="D4" s="69" t="s">
        <v>3</v>
      </c>
      <c r="E4" s="70" t="s">
        <v>4</v>
      </c>
      <c r="F4" s="70"/>
    </row>
    <row r="5" spans="1:6" ht="105">
      <c r="A5" s="66"/>
      <c r="B5" s="68"/>
      <c r="C5" s="69"/>
      <c r="D5" s="69"/>
      <c r="E5" s="1" t="s">
        <v>5</v>
      </c>
      <c r="F5" s="71" t="s">
        <v>107</v>
      </c>
    </row>
    <row r="6" spans="1:6" s="5" customFormat="1" ht="14.25">
      <c r="A6" s="11" t="s">
        <v>8</v>
      </c>
      <c r="B6" s="12" t="s">
        <v>1</v>
      </c>
      <c r="C6" s="13">
        <f>C7+C45</f>
        <v>112383.5</v>
      </c>
      <c r="D6" s="13">
        <f>D7+D45</f>
        <v>111211.7</v>
      </c>
      <c r="E6" s="13">
        <f>E7+E45</f>
        <v>-1171.8</v>
      </c>
      <c r="F6" s="72"/>
    </row>
    <row r="7" spans="1:6" s="5" customFormat="1" ht="14.25">
      <c r="A7" s="15" t="s">
        <v>9</v>
      </c>
      <c r="B7" s="15" t="s">
        <v>26</v>
      </c>
      <c r="C7" s="16">
        <f>C8+C32+C34+C22+C12+C18+C41+C43+C30</f>
        <v>3956.6</v>
      </c>
      <c r="D7" s="16">
        <f>D8+D32+D34+D22+D12+D18+D41+D43+D30</f>
        <v>4152.7999999999993</v>
      </c>
      <c r="E7" s="16">
        <f>E8+E32+E34+E22+E12+E18+E41+E43+E30</f>
        <v>196.20000000000002</v>
      </c>
      <c r="F7" s="58"/>
    </row>
    <row r="8" spans="1:6" s="6" customFormat="1" ht="14.25">
      <c r="A8" s="15" t="s">
        <v>10</v>
      </c>
      <c r="B8" s="15" t="s">
        <v>27</v>
      </c>
      <c r="C8" s="16">
        <f>C9</f>
        <v>1090.8</v>
      </c>
      <c r="D8" s="16">
        <f>D9</f>
        <v>1191.4000000000001</v>
      </c>
      <c r="E8" s="14">
        <f t="shared" ref="E8:E52" si="0">D8-C8</f>
        <v>100.60000000000014</v>
      </c>
      <c r="F8" s="58"/>
    </row>
    <row r="9" spans="1:6">
      <c r="A9" s="17" t="s">
        <v>28</v>
      </c>
      <c r="B9" s="15" t="s">
        <v>29</v>
      </c>
      <c r="C9" s="16">
        <f>C10+C11</f>
        <v>1090.8</v>
      </c>
      <c r="D9" s="16">
        <f t="shared" ref="D9:E9" si="1">D10+D11</f>
        <v>1191.4000000000001</v>
      </c>
      <c r="E9" s="16">
        <f t="shared" si="1"/>
        <v>100.60000000000014</v>
      </c>
      <c r="F9" s="58"/>
    </row>
    <row r="10" spans="1:6" ht="64.5">
      <c r="A10" s="18" t="s">
        <v>2</v>
      </c>
      <c r="B10" s="19" t="s">
        <v>7</v>
      </c>
      <c r="C10" s="20">
        <v>1090.8</v>
      </c>
      <c r="D10" s="20">
        <v>1184.9000000000001</v>
      </c>
      <c r="E10" s="21">
        <f t="shared" si="0"/>
        <v>94.100000000000136</v>
      </c>
      <c r="F10" s="90" t="s">
        <v>126</v>
      </c>
    </row>
    <row r="11" spans="1:6" ht="36.75">
      <c r="A11" s="22" t="s">
        <v>91</v>
      </c>
      <c r="B11" s="19" t="s">
        <v>90</v>
      </c>
      <c r="C11" s="20">
        <v>0</v>
      </c>
      <c r="D11" s="20">
        <v>6.5</v>
      </c>
      <c r="E11" s="21">
        <f t="shared" ref="E11" si="2">D11-C11</f>
        <v>6.5</v>
      </c>
      <c r="F11" s="59"/>
    </row>
    <row r="12" spans="1:6" ht="44.25" customHeight="1">
      <c r="A12" s="23" t="s">
        <v>86</v>
      </c>
      <c r="B12" s="24" t="s">
        <v>30</v>
      </c>
      <c r="C12" s="16">
        <f>C13</f>
        <v>598.69999999999993</v>
      </c>
      <c r="D12" s="16">
        <f>D13</f>
        <v>690.89999999999986</v>
      </c>
      <c r="E12" s="14">
        <f t="shared" si="0"/>
        <v>92.199999999999932</v>
      </c>
      <c r="F12" s="58"/>
    </row>
    <row r="13" spans="1:6" ht="34.5" customHeight="1">
      <c r="A13" s="25" t="s">
        <v>87</v>
      </c>
      <c r="B13" s="19" t="s">
        <v>96</v>
      </c>
      <c r="C13" s="20">
        <f>C14+C15+C16+C17</f>
        <v>598.69999999999993</v>
      </c>
      <c r="D13" s="20">
        <f>D14+D15+D16+D17</f>
        <v>690.89999999999986</v>
      </c>
      <c r="E13" s="21">
        <f t="shared" si="0"/>
        <v>92.199999999999932</v>
      </c>
      <c r="F13" s="59"/>
    </row>
    <row r="14" spans="1:6" s="6" customFormat="1" ht="60">
      <c r="A14" s="25" t="s">
        <v>31</v>
      </c>
      <c r="B14" s="19" t="s">
        <v>32</v>
      </c>
      <c r="C14" s="20">
        <v>270.7</v>
      </c>
      <c r="D14" s="20">
        <v>346.3</v>
      </c>
      <c r="E14" s="21">
        <f t="shared" si="0"/>
        <v>75.600000000000023</v>
      </c>
      <c r="F14" s="89" t="s">
        <v>109</v>
      </c>
    </row>
    <row r="15" spans="1:6" ht="72.75">
      <c r="A15" s="25" t="s">
        <v>33</v>
      </c>
      <c r="B15" s="19" t="s">
        <v>81</v>
      </c>
      <c r="C15" s="20">
        <v>1.5</v>
      </c>
      <c r="D15" s="20">
        <v>1.9</v>
      </c>
      <c r="E15" s="21">
        <f t="shared" si="0"/>
        <v>0.39999999999999991</v>
      </c>
      <c r="F15" s="89" t="s">
        <v>109</v>
      </c>
    </row>
    <row r="16" spans="1:6" ht="60.75">
      <c r="A16" s="25" t="s">
        <v>34</v>
      </c>
      <c r="B16" s="19" t="s">
        <v>35</v>
      </c>
      <c r="C16" s="20">
        <v>360.4</v>
      </c>
      <c r="D16" s="20">
        <v>382.4</v>
      </c>
      <c r="E16" s="21">
        <f t="shared" si="0"/>
        <v>22</v>
      </c>
      <c r="F16" s="89" t="s">
        <v>109</v>
      </c>
    </row>
    <row r="17" spans="1:113" ht="60.75">
      <c r="A17" s="25" t="s">
        <v>36</v>
      </c>
      <c r="B17" s="19" t="s">
        <v>37</v>
      </c>
      <c r="C17" s="20">
        <v>-33.9</v>
      </c>
      <c r="D17" s="20">
        <v>-39.700000000000003</v>
      </c>
      <c r="E17" s="21">
        <f t="shared" si="0"/>
        <v>-5.8000000000000043</v>
      </c>
      <c r="F17" s="89" t="s">
        <v>109</v>
      </c>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row>
    <row r="18" spans="1:113" s="6" customFormat="1" ht="14.25">
      <c r="A18" s="17" t="s">
        <v>88</v>
      </c>
      <c r="B18" s="24" t="s">
        <v>82</v>
      </c>
      <c r="C18" s="16">
        <f>C19</f>
        <v>425.7</v>
      </c>
      <c r="D18" s="16">
        <f t="shared" ref="D18:E18" si="3">D19</f>
        <v>431.4</v>
      </c>
      <c r="E18" s="16">
        <f t="shared" si="3"/>
        <v>5.7000000000000171</v>
      </c>
      <c r="F18" s="58"/>
    </row>
    <row r="19" spans="1:113" ht="24.75">
      <c r="A19" s="22" t="s">
        <v>38</v>
      </c>
      <c r="B19" s="26" t="s">
        <v>97</v>
      </c>
      <c r="C19" s="20">
        <f>C20+C21</f>
        <v>425.7</v>
      </c>
      <c r="D19" s="20">
        <f t="shared" ref="D19:E19" si="4">D20+D21</f>
        <v>431.4</v>
      </c>
      <c r="E19" s="20">
        <f t="shared" si="4"/>
        <v>5.7000000000000171</v>
      </c>
      <c r="F19" s="60"/>
    </row>
    <row r="20" spans="1:113" ht="24.75">
      <c r="A20" s="22" t="s">
        <v>39</v>
      </c>
      <c r="B20" s="19" t="s">
        <v>25</v>
      </c>
      <c r="C20" s="20">
        <v>285.39999999999998</v>
      </c>
      <c r="D20" s="20">
        <v>281</v>
      </c>
      <c r="E20" s="21">
        <f t="shared" si="0"/>
        <v>-4.3999999999999773</v>
      </c>
      <c r="F20" s="82" t="s">
        <v>124</v>
      </c>
    </row>
    <row r="21" spans="1:113" ht="77.25">
      <c r="A21" s="22" t="s">
        <v>40</v>
      </c>
      <c r="B21" s="19" t="s">
        <v>41</v>
      </c>
      <c r="C21" s="20">
        <v>140.30000000000001</v>
      </c>
      <c r="D21" s="20">
        <v>150.4</v>
      </c>
      <c r="E21" s="21">
        <f t="shared" si="0"/>
        <v>10.099999999999994</v>
      </c>
      <c r="F21" s="85" t="s">
        <v>125</v>
      </c>
    </row>
    <row r="22" spans="1:113">
      <c r="A22" s="17" t="s">
        <v>11</v>
      </c>
      <c r="B22" s="15" t="s">
        <v>12</v>
      </c>
      <c r="C22" s="16">
        <f>C23+C25</f>
        <v>251.9</v>
      </c>
      <c r="D22" s="16">
        <f>D23+D25</f>
        <v>250.2</v>
      </c>
      <c r="E22" s="14">
        <f t="shared" si="0"/>
        <v>-1.7000000000000171</v>
      </c>
      <c r="F22" s="58"/>
    </row>
    <row r="23" spans="1:113">
      <c r="A23" s="27" t="s">
        <v>42</v>
      </c>
      <c r="B23" s="28" t="s">
        <v>43</v>
      </c>
      <c r="C23" s="29">
        <f>C24</f>
        <v>62.6</v>
      </c>
      <c r="D23" s="29">
        <f>D24</f>
        <v>70.3</v>
      </c>
      <c r="E23" s="14">
        <f t="shared" si="0"/>
        <v>7.6999999999999957</v>
      </c>
      <c r="F23" s="58"/>
    </row>
    <row r="24" spans="1:113" ht="45.75">
      <c r="A24" s="30" t="s">
        <v>44</v>
      </c>
      <c r="B24" s="31" t="s">
        <v>45</v>
      </c>
      <c r="C24" s="32">
        <v>62.6</v>
      </c>
      <c r="D24" s="32">
        <v>70.3</v>
      </c>
      <c r="E24" s="21">
        <f t="shared" si="0"/>
        <v>7.6999999999999957</v>
      </c>
      <c r="F24" s="88" t="s">
        <v>110</v>
      </c>
    </row>
    <row r="25" spans="1:113" s="6" customFormat="1" ht="14.25">
      <c r="A25" s="33" t="s">
        <v>46</v>
      </c>
      <c r="B25" s="28" t="s">
        <v>47</v>
      </c>
      <c r="C25" s="29">
        <f>C26+C28</f>
        <v>189.3</v>
      </c>
      <c r="D25" s="29">
        <f>D26+D28</f>
        <v>179.9</v>
      </c>
      <c r="E25" s="14">
        <f t="shared" si="0"/>
        <v>-9.4000000000000057</v>
      </c>
      <c r="F25" s="58"/>
    </row>
    <row r="26" spans="1:113" s="6" customFormat="1" ht="14.25">
      <c r="A26" s="34" t="s">
        <v>48</v>
      </c>
      <c r="B26" s="31" t="s">
        <v>49</v>
      </c>
      <c r="C26" s="32">
        <f>C27</f>
        <v>59.7</v>
      </c>
      <c r="D26" s="32">
        <f>D27</f>
        <v>59.6</v>
      </c>
      <c r="E26" s="21">
        <f t="shared" si="0"/>
        <v>-0.10000000000000142</v>
      </c>
      <c r="F26" s="60"/>
    </row>
    <row r="27" spans="1:113" ht="24.75">
      <c r="A27" s="35" t="s">
        <v>50</v>
      </c>
      <c r="B27" s="31" t="s">
        <v>51</v>
      </c>
      <c r="C27" s="32">
        <v>59.7</v>
      </c>
      <c r="D27" s="32">
        <v>59.6</v>
      </c>
      <c r="E27" s="21">
        <f t="shared" si="0"/>
        <v>-0.10000000000000142</v>
      </c>
      <c r="F27" s="82" t="s">
        <v>124</v>
      </c>
    </row>
    <row r="28" spans="1:113">
      <c r="A28" s="36" t="s">
        <v>52</v>
      </c>
      <c r="B28" s="37" t="s">
        <v>53</v>
      </c>
      <c r="C28" s="29">
        <f>C29</f>
        <v>129.6</v>
      </c>
      <c r="D28" s="29">
        <f>D29</f>
        <v>120.3</v>
      </c>
      <c r="E28" s="14">
        <f t="shared" si="0"/>
        <v>-9.2999999999999972</v>
      </c>
      <c r="F28" s="58"/>
    </row>
    <row r="29" spans="1:113" s="6" customFormat="1" ht="24">
      <c r="A29" s="35" t="s">
        <v>54</v>
      </c>
      <c r="B29" s="31" t="s">
        <v>55</v>
      </c>
      <c r="C29" s="32">
        <v>129.6</v>
      </c>
      <c r="D29" s="32">
        <v>120.3</v>
      </c>
      <c r="E29" s="21">
        <f t="shared" si="0"/>
        <v>-9.2999999999999972</v>
      </c>
      <c r="F29" s="82" t="s">
        <v>124</v>
      </c>
    </row>
    <row r="30" spans="1:113" s="6" customFormat="1" ht="36">
      <c r="A30" s="38" t="s">
        <v>98</v>
      </c>
      <c r="B30" s="37" t="s">
        <v>99</v>
      </c>
      <c r="C30" s="39">
        <f>C31</f>
        <v>0</v>
      </c>
      <c r="D30" s="39">
        <f>D31</f>
        <v>-1</v>
      </c>
      <c r="E30" s="21">
        <f t="shared" ref="E30:E31" si="5">D30-C30</f>
        <v>-1</v>
      </c>
      <c r="F30" s="60"/>
    </row>
    <row r="31" spans="1:113" s="6" customFormat="1" ht="45">
      <c r="A31" s="40" t="s">
        <v>106</v>
      </c>
      <c r="B31" s="31" t="s">
        <v>100</v>
      </c>
      <c r="C31" s="41">
        <v>0</v>
      </c>
      <c r="D31" s="41">
        <v>-1</v>
      </c>
      <c r="E31" s="21">
        <f t="shared" si="5"/>
        <v>-1</v>
      </c>
      <c r="F31" s="88" t="s">
        <v>111</v>
      </c>
    </row>
    <row r="32" spans="1:113" s="6" customFormat="1" ht="14.25">
      <c r="A32" s="23" t="s">
        <v>13</v>
      </c>
      <c r="B32" s="24" t="s">
        <v>56</v>
      </c>
      <c r="C32" s="29">
        <f t="shared" ref="C32:D32" si="6">C33</f>
        <v>6.9</v>
      </c>
      <c r="D32" s="29">
        <f t="shared" si="6"/>
        <v>7.1</v>
      </c>
      <c r="E32" s="14">
        <f t="shared" si="0"/>
        <v>0.19999999999999929</v>
      </c>
      <c r="F32" s="58"/>
    </row>
    <row r="33" spans="1:6" ht="51.75" customHeight="1">
      <c r="A33" s="42" t="s">
        <v>57</v>
      </c>
      <c r="B33" s="43" t="s">
        <v>58</v>
      </c>
      <c r="C33" s="32">
        <v>6.9</v>
      </c>
      <c r="D33" s="32">
        <v>7.1</v>
      </c>
      <c r="E33" s="21">
        <f t="shared" ref="E33" si="7">D33-C33</f>
        <v>0.19999999999999929</v>
      </c>
      <c r="F33" s="88" t="s">
        <v>112</v>
      </c>
    </row>
    <row r="34" spans="1:6" ht="24.75">
      <c r="A34" s="15" t="s">
        <v>14</v>
      </c>
      <c r="B34" s="37" t="s">
        <v>15</v>
      </c>
      <c r="C34" s="29">
        <f>C35+C39+C38</f>
        <v>1296.0999999999999</v>
      </c>
      <c r="D34" s="29">
        <f>D35+D39+D38</f>
        <v>1296.3999999999999</v>
      </c>
      <c r="E34" s="14">
        <f t="shared" si="0"/>
        <v>0.29999999999995453</v>
      </c>
      <c r="F34" s="58"/>
    </row>
    <row r="35" spans="1:6" ht="72.75">
      <c r="A35" s="15" t="s">
        <v>59</v>
      </c>
      <c r="B35" s="37" t="s">
        <v>60</v>
      </c>
      <c r="C35" s="29">
        <f>C36+C37</f>
        <v>625.79999999999995</v>
      </c>
      <c r="D35" s="29">
        <f>D36+D37</f>
        <v>626</v>
      </c>
      <c r="E35" s="14">
        <f t="shared" si="0"/>
        <v>0.20000000000004547</v>
      </c>
      <c r="F35" s="58"/>
    </row>
    <row r="36" spans="1:6" ht="60.75">
      <c r="A36" s="44" t="s">
        <v>61</v>
      </c>
      <c r="B36" s="31" t="s">
        <v>62</v>
      </c>
      <c r="C36" s="32">
        <v>515</v>
      </c>
      <c r="D36" s="32">
        <v>515.29999999999995</v>
      </c>
      <c r="E36" s="21">
        <f t="shared" si="0"/>
        <v>0.29999999999995453</v>
      </c>
      <c r="F36" s="61"/>
    </row>
    <row r="37" spans="1:6" ht="24.75">
      <c r="A37" s="45" t="s">
        <v>63</v>
      </c>
      <c r="B37" s="19" t="s">
        <v>64</v>
      </c>
      <c r="C37" s="20">
        <v>110.8</v>
      </c>
      <c r="D37" s="20">
        <v>110.7</v>
      </c>
      <c r="E37" s="21">
        <f t="shared" si="0"/>
        <v>-9.9999999999994316E-2</v>
      </c>
      <c r="F37" s="61"/>
    </row>
    <row r="38" spans="1:6" ht="51.75">
      <c r="A38" s="73" t="s">
        <v>115</v>
      </c>
      <c r="B38" s="74" t="s">
        <v>116</v>
      </c>
      <c r="C38" s="20">
        <v>85.1</v>
      </c>
      <c r="D38" s="20">
        <v>85.1</v>
      </c>
      <c r="E38" s="21">
        <f t="shared" si="0"/>
        <v>0</v>
      </c>
      <c r="F38" s="61"/>
    </row>
    <row r="39" spans="1:6" ht="60.75">
      <c r="A39" s="40" t="s">
        <v>65</v>
      </c>
      <c r="B39" s="19" t="s">
        <v>66</v>
      </c>
      <c r="C39" s="20">
        <f>C40</f>
        <v>585.20000000000005</v>
      </c>
      <c r="D39" s="20">
        <f>D40</f>
        <v>585.29999999999995</v>
      </c>
      <c r="E39" s="21">
        <f t="shared" si="0"/>
        <v>9.9999999999909051E-2</v>
      </c>
      <c r="F39" s="60"/>
    </row>
    <row r="40" spans="1:6" ht="60.75">
      <c r="A40" s="40" t="s">
        <v>89</v>
      </c>
      <c r="B40" s="19" t="s">
        <v>67</v>
      </c>
      <c r="C40" s="20">
        <v>585.20000000000005</v>
      </c>
      <c r="D40" s="20">
        <v>585.29999999999995</v>
      </c>
      <c r="E40" s="21">
        <f t="shared" si="0"/>
        <v>9.9999999999909051E-2</v>
      </c>
      <c r="F40" s="61"/>
    </row>
    <row r="41" spans="1:6" ht="24.75">
      <c r="A41" s="28" t="s">
        <v>16</v>
      </c>
      <c r="B41" s="37" t="s">
        <v>83</v>
      </c>
      <c r="C41" s="16">
        <f t="shared" ref="C41:D41" si="8">C42</f>
        <v>272.5</v>
      </c>
      <c r="D41" s="16">
        <f t="shared" si="8"/>
        <v>272.39999999999998</v>
      </c>
      <c r="E41" s="14">
        <f t="shared" si="0"/>
        <v>-0.10000000000002274</v>
      </c>
      <c r="F41" s="58"/>
    </row>
    <row r="42" spans="1:6" ht="36.75">
      <c r="A42" s="46" t="s">
        <v>68</v>
      </c>
      <c r="B42" s="31" t="s">
        <v>84</v>
      </c>
      <c r="C42" s="20">
        <v>272.5</v>
      </c>
      <c r="D42" s="20">
        <v>272.39999999999998</v>
      </c>
      <c r="E42" s="21">
        <f t="shared" ref="E42" si="9">D42-C42</f>
        <v>-0.10000000000002274</v>
      </c>
      <c r="F42" s="60"/>
    </row>
    <row r="43" spans="1:6" ht="24.75">
      <c r="A43" s="47" t="s">
        <v>101</v>
      </c>
      <c r="B43" s="37" t="s">
        <v>102</v>
      </c>
      <c r="C43" s="39">
        <f>C44</f>
        <v>14</v>
      </c>
      <c r="D43" s="39">
        <f>D44</f>
        <v>14</v>
      </c>
      <c r="E43" s="21">
        <f t="shared" ref="E43:E44" si="10">D43-C43</f>
        <v>0</v>
      </c>
      <c r="F43" s="60"/>
    </row>
    <row r="44" spans="1:6" ht="72.75">
      <c r="A44" s="48" t="s">
        <v>103</v>
      </c>
      <c r="B44" s="31" t="s">
        <v>104</v>
      </c>
      <c r="C44" s="41">
        <v>14</v>
      </c>
      <c r="D44" s="41">
        <v>14</v>
      </c>
      <c r="E44" s="21">
        <f t="shared" si="10"/>
        <v>0</v>
      </c>
      <c r="F44" s="62"/>
    </row>
    <row r="45" spans="1:6" s="5" customFormat="1" ht="14.25">
      <c r="A45" s="49" t="s">
        <v>17</v>
      </c>
      <c r="B45" s="15" t="s">
        <v>69</v>
      </c>
      <c r="C45" s="16">
        <f>C46</f>
        <v>108426.9</v>
      </c>
      <c r="D45" s="16">
        <f t="shared" ref="D45:E45" si="11">D46</f>
        <v>107058.9</v>
      </c>
      <c r="E45" s="16">
        <f t="shared" si="11"/>
        <v>-1368</v>
      </c>
      <c r="F45" s="58"/>
    </row>
    <row r="46" spans="1:6" s="6" customFormat="1" ht="36">
      <c r="A46" s="50" t="s">
        <v>18</v>
      </c>
      <c r="B46" s="24" t="s">
        <v>70</v>
      </c>
      <c r="C46" s="16">
        <f>C47+C58+C53+C50</f>
        <v>108426.9</v>
      </c>
      <c r="D46" s="16">
        <f>D47+D58+D53+D50</f>
        <v>107058.9</v>
      </c>
      <c r="E46" s="14">
        <f t="shared" si="0"/>
        <v>-1368</v>
      </c>
      <c r="F46" s="58"/>
    </row>
    <row r="47" spans="1:6" s="6" customFormat="1" ht="14.25">
      <c r="A47" s="38" t="s">
        <v>71</v>
      </c>
      <c r="B47" s="51" t="s">
        <v>72</v>
      </c>
      <c r="C47" s="16">
        <f>C48+C49</f>
        <v>5466.9</v>
      </c>
      <c r="D47" s="16">
        <f>D48+D49</f>
        <v>5466.9</v>
      </c>
      <c r="E47" s="16">
        <f>E48+E49</f>
        <v>0</v>
      </c>
      <c r="F47" s="58"/>
    </row>
    <row r="48" spans="1:6" s="6" customFormat="1" ht="36">
      <c r="A48" s="52" t="s">
        <v>108</v>
      </c>
      <c r="B48" s="53" t="s">
        <v>92</v>
      </c>
      <c r="C48" s="20">
        <v>2282.6</v>
      </c>
      <c r="D48" s="20">
        <v>2282.6</v>
      </c>
      <c r="E48" s="21">
        <f>D48-C48</f>
        <v>0</v>
      </c>
      <c r="F48" s="60"/>
    </row>
    <row r="49" spans="1:6" s="6" customFormat="1" ht="30.75" customHeight="1">
      <c r="A49" s="52" t="s">
        <v>93</v>
      </c>
      <c r="B49" s="53" t="s">
        <v>94</v>
      </c>
      <c r="C49" s="20">
        <v>3184.3</v>
      </c>
      <c r="D49" s="20">
        <v>3184.3</v>
      </c>
      <c r="E49" s="21">
        <f t="shared" si="0"/>
        <v>0</v>
      </c>
      <c r="F49" s="60"/>
    </row>
    <row r="50" spans="1:6" s="5" customFormat="1" ht="25.5">
      <c r="A50" s="75" t="s">
        <v>19</v>
      </c>
      <c r="B50" s="76" t="s">
        <v>20</v>
      </c>
      <c r="C50" s="77">
        <f>C51</f>
        <v>30</v>
      </c>
      <c r="D50" s="77">
        <f t="shared" ref="D50" si="12">D51</f>
        <v>29.7</v>
      </c>
      <c r="E50" s="78">
        <f t="shared" si="0"/>
        <v>-0.30000000000000071</v>
      </c>
      <c r="F50" s="78"/>
    </row>
    <row r="51" spans="1:6" s="7" customFormat="1">
      <c r="A51" s="79" t="s">
        <v>73</v>
      </c>
      <c r="B51" s="9" t="s">
        <v>74</v>
      </c>
      <c r="C51" s="80">
        <f>C52</f>
        <v>30</v>
      </c>
      <c r="D51" s="80">
        <f>D52</f>
        <v>29.7</v>
      </c>
      <c r="E51" s="80">
        <f>E52</f>
        <v>-0.30000000000000071</v>
      </c>
      <c r="F51" s="81"/>
    </row>
    <row r="52" spans="1:6" s="6" customFormat="1" ht="76.5">
      <c r="A52" s="79" t="s">
        <v>75</v>
      </c>
      <c r="B52" s="9" t="s">
        <v>117</v>
      </c>
      <c r="C52" s="80">
        <v>30</v>
      </c>
      <c r="D52" s="80">
        <v>29.7</v>
      </c>
      <c r="E52" s="81">
        <f t="shared" si="0"/>
        <v>-0.30000000000000071</v>
      </c>
      <c r="F52" s="82" t="s">
        <v>118</v>
      </c>
    </row>
    <row r="53" spans="1:6" s="6" customFormat="1" ht="25.5">
      <c r="A53" s="83" t="s">
        <v>21</v>
      </c>
      <c r="B53" s="76" t="s">
        <v>22</v>
      </c>
      <c r="C53" s="77">
        <f>C54+C57+C56+C55</f>
        <v>60286.6</v>
      </c>
      <c r="D53" s="77">
        <f>D54+D57+D56+D55</f>
        <v>60282.6</v>
      </c>
      <c r="E53" s="77">
        <f>E54+E57+E56+E55</f>
        <v>-4</v>
      </c>
      <c r="F53" s="77"/>
    </row>
    <row r="54" spans="1:6" s="6" customFormat="1" ht="51">
      <c r="A54" s="84" t="s">
        <v>76</v>
      </c>
      <c r="B54" s="10" t="s">
        <v>77</v>
      </c>
      <c r="C54" s="80">
        <v>13.7</v>
      </c>
      <c r="D54" s="80">
        <v>13.7</v>
      </c>
      <c r="E54" s="81">
        <f t="shared" ref="E54:E57" si="13">D54-C54</f>
        <v>0</v>
      </c>
      <c r="F54" s="80"/>
    </row>
    <row r="55" spans="1:6" s="6" customFormat="1" ht="63.75">
      <c r="A55" s="84" t="s">
        <v>76</v>
      </c>
      <c r="B55" s="9" t="s">
        <v>119</v>
      </c>
      <c r="C55" s="80">
        <v>204</v>
      </c>
      <c r="D55" s="80">
        <v>200</v>
      </c>
      <c r="E55" s="81">
        <f t="shared" si="13"/>
        <v>-4</v>
      </c>
      <c r="F55" s="85" t="s">
        <v>120</v>
      </c>
    </row>
    <row r="56" spans="1:6" s="6" customFormat="1" ht="76.5">
      <c r="A56" s="84" t="s">
        <v>76</v>
      </c>
      <c r="B56" s="10" t="s">
        <v>105</v>
      </c>
      <c r="C56" s="80">
        <v>59880.6</v>
      </c>
      <c r="D56" s="80">
        <v>59880.6</v>
      </c>
      <c r="E56" s="81">
        <f t="shared" si="13"/>
        <v>0</v>
      </c>
      <c r="F56" s="82"/>
    </row>
    <row r="57" spans="1:6" ht="39">
      <c r="A57" s="84" t="s">
        <v>121</v>
      </c>
      <c r="B57" s="10" t="s">
        <v>78</v>
      </c>
      <c r="C57" s="80">
        <v>188.3</v>
      </c>
      <c r="D57" s="80">
        <v>188.3</v>
      </c>
      <c r="E57" s="81">
        <f t="shared" si="13"/>
        <v>0</v>
      </c>
      <c r="F57" s="86"/>
    </row>
    <row r="58" spans="1:6" s="6" customFormat="1" ht="14.25">
      <c r="A58" s="36" t="s">
        <v>23</v>
      </c>
      <c r="B58" s="54" t="s">
        <v>24</v>
      </c>
      <c r="C58" s="16">
        <f>C59+C60</f>
        <v>42643.4</v>
      </c>
      <c r="D58" s="16">
        <f t="shared" ref="D58:E58" si="14">D59+D60</f>
        <v>41279.699999999997</v>
      </c>
      <c r="E58" s="16">
        <f t="shared" si="14"/>
        <v>-1363.6999999999989</v>
      </c>
      <c r="F58" s="58"/>
    </row>
    <row r="59" spans="1:6" ht="60.75">
      <c r="A59" s="55" t="s">
        <v>79</v>
      </c>
      <c r="B59" s="56" t="s">
        <v>95</v>
      </c>
      <c r="C59" s="20">
        <v>3447.3</v>
      </c>
      <c r="D59" s="20">
        <v>3372.2</v>
      </c>
      <c r="E59" s="21">
        <f>D59-C59</f>
        <v>-75.100000000000364</v>
      </c>
      <c r="F59" s="87" t="s">
        <v>122</v>
      </c>
    </row>
    <row r="60" spans="1:6" ht="34.5">
      <c r="A60" s="55" t="s">
        <v>80</v>
      </c>
      <c r="B60" s="57" t="s">
        <v>85</v>
      </c>
      <c r="C60" s="20">
        <v>39196.1</v>
      </c>
      <c r="D60" s="20">
        <v>37907.5</v>
      </c>
      <c r="E60" s="20">
        <f>D60-C60</f>
        <v>-1288.5999999999985</v>
      </c>
      <c r="F60" s="88" t="s">
        <v>123</v>
      </c>
    </row>
  </sheetData>
  <mergeCells count="8">
    <mergeCell ref="A1:B1"/>
    <mergeCell ref="A2:F2"/>
    <mergeCell ref="A4:A5"/>
    <mergeCell ref="B4:B5"/>
    <mergeCell ref="C4:C5"/>
    <mergeCell ref="D4:D5"/>
    <mergeCell ref="E4:F4"/>
    <mergeCell ref="F5:F6"/>
  </mergeCells>
  <pageMargins left="0.70866141732283472" right="0.70866141732283472" top="0.74803149606299213" bottom="0.74803149606299213"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2023-01-20T06:27:40Z</dcterms:modified>
</cp:coreProperties>
</file>