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405" windowWidth="14805" windowHeight="7710"/>
  </bookViews>
  <sheets>
    <sheet name="Лист1" sheetId="3" r:id="rId1"/>
  </sheets>
  <calcPr calcId="125725"/>
</workbook>
</file>

<file path=xl/calcChain.xml><?xml version="1.0" encoding="utf-8"?>
<calcChain xmlns="http://schemas.openxmlformats.org/spreadsheetml/2006/main">
  <c r="D9" i="3"/>
  <c r="E12"/>
  <c r="F57"/>
  <c r="E57"/>
  <c r="D30"/>
  <c r="C30"/>
  <c r="F30" s="1"/>
  <c r="D56"/>
  <c r="F56" s="1"/>
  <c r="C56"/>
  <c r="D35"/>
  <c r="C35"/>
  <c r="D19"/>
  <c r="C19"/>
  <c r="E49"/>
  <c r="F49"/>
  <c r="E48"/>
  <c r="E33"/>
  <c r="E34"/>
  <c r="F34"/>
  <c r="E11"/>
  <c r="D46"/>
  <c r="C46"/>
  <c r="E45"/>
  <c r="E44"/>
  <c r="F44"/>
  <c r="D43"/>
  <c r="C43"/>
  <c r="D8"/>
  <c r="D51"/>
  <c r="D54"/>
  <c r="E54" s="1"/>
  <c r="C54"/>
  <c r="E55"/>
  <c r="C23"/>
  <c r="C8"/>
  <c r="D40"/>
  <c r="D39" s="1"/>
  <c r="C40"/>
  <c r="F20"/>
  <c r="E20"/>
  <c r="E21"/>
  <c r="C51"/>
  <c r="D28"/>
  <c r="C28"/>
  <c r="D25"/>
  <c r="C25"/>
  <c r="F53"/>
  <c r="E53"/>
  <c r="E52"/>
  <c r="F50"/>
  <c r="E50"/>
  <c r="F47"/>
  <c r="F46" s="1"/>
  <c r="E47"/>
  <c r="F42"/>
  <c r="E42"/>
  <c r="F37"/>
  <c r="E37"/>
  <c r="F33"/>
  <c r="F32"/>
  <c r="E32"/>
  <c r="E31"/>
  <c r="E30" s="1"/>
  <c r="F29"/>
  <c r="E29"/>
  <c r="E27"/>
  <c r="F26"/>
  <c r="E26"/>
  <c r="E24"/>
  <c r="D23"/>
  <c r="F18"/>
  <c r="E18"/>
  <c r="F17"/>
  <c r="E17"/>
  <c r="F16"/>
  <c r="E16"/>
  <c r="F15"/>
  <c r="E15"/>
  <c r="D14"/>
  <c r="C14"/>
  <c r="C13" s="1"/>
  <c r="E10"/>
  <c r="E9" s="1"/>
  <c r="D38" l="1"/>
  <c r="E56"/>
  <c r="F9"/>
  <c r="F19"/>
  <c r="E46"/>
  <c r="E19"/>
  <c r="F43"/>
  <c r="C39"/>
  <c r="C38" s="1"/>
  <c r="E43"/>
  <c r="E8"/>
  <c r="F36"/>
  <c r="E36"/>
  <c r="D22"/>
  <c r="E23"/>
  <c r="E25"/>
  <c r="C22"/>
  <c r="F35"/>
  <c r="E14"/>
  <c r="E13" s="1"/>
  <c r="E41"/>
  <c r="E40" s="1"/>
  <c r="E51"/>
  <c r="D13"/>
  <c r="F25"/>
  <c r="F28"/>
  <c r="F8"/>
  <c r="F14"/>
  <c r="F41"/>
  <c r="F51"/>
  <c r="D7" l="1"/>
  <c r="D6" s="1"/>
  <c r="C7"/>
  <c r="C6" s="1"/>
  <c r="E39"/>
  <c r="E35"/>
  <c r="F13"/>
  <c r="E22"/>
  <c r="E28"/>
  <c r="F40"/>
  <c r="F39" s="1"/>
  <c r="F22"/>
  <c r="F38" l="1"/>
  <c r="E38"/>
  <c r="F7"/>
  <c r="E7"/>
  <c r="E6" l="1"/>
  <c r="F6"/>
</calcChain>
</file>

<file path=xl/sharedStrings.xml><?xml version="1.0" encoding="utf-8"?>
<sst xmlns="http://schemas.openxmlformats.org/spreadsheetml/2006/main" count="124" uniqueCount="111">
  <si>
    <t>Код бюджетной классификации Российской Федерации</t>
  </si>
  <si>
    <t>ВСЕГО ДОХОДОВ</t>
  </si>
  <si>
    <t>182 1 01 02010 01 0000 110</t>
  </si>
  <si>
    <t>Исполнено, тыс.руб.</t>
  </si>
  <si>
    <t>Показатели исполнения</t>
  </si>
  <si>
    <t>процент исполнения, %</t>
  </si>
  <si>
    <t>отклонение ("-" неисполнено, "+" перевыполнение плана), тыс.руб.</t>
  </si>
  <si>
    <t>Наименование статьи дохода</t>
  </si>
  <si>
    <t>000 8 50 00000 00 0000 000</t>
  </si>
  <si>
    <t>000 1 00 00000 00 0000 000</t>
  </si>
  <si>
    <t>000 1 01 00000 00 0000 000</t>
  </si>
  <si>
    <t>000 1 06 00000 00 0000 000</t>
  </si>
  <si>
    <t>Налоги на имущество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</si>
  <si>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</si>
  <si>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</si>
  <si>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</si>
  <si>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</si>
  <si>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000 2 00 00000 00 0000 000</t>
  </si>
  <si>
    <t>000 2 02 00000 00 0000 000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</si>
  <si>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</si>
  <si>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</si>
  <si>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</si>
  <si>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</si>
  <si>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НАЛОГОВЫЕ И НЕНАЛОГОВЫЕ ДОХОДЫ</t>
  </si>
  <si>
    <t>НАЛОГИ НА ПРИБЫЛЬ, ДОХОДЫ</t>
  </si>
  <si>
    <t>000 1 01 02000 01 0000 110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</si>
  <si>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</si>
  <si>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</si>
  <si>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182 1 05 01020 01 0000 110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</si>
  <si>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</si>
  <si>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</si>
  <si>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</si>
  <si>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</si>
  <si>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</si>
  <si>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000 1 06 06000  00 0000 110</t>
  </si>
  <si>
    <t xml:space="preserve">Земельный налог 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</si>
  <si>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</si>
  <si>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</si>
  <si>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</si>
  <si>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</si>
  <si>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</si>
  <si>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660 1 08 04020 01 0000 110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</si>
  <si>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</si>
  <si>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660 1 11 05025 10 0000 120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</si>
  <si>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</si>
  <si>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660 1 11 05075 10 0000 120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</si>
  <si>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</si>
  <si>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</si>
  <si>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660 1 13 02065 10 0000 130 
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</si>
  <si>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</si>
  <si>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</si>
  <si>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</si>
  <si>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</si>
  <si>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660 2 02 30024 10 0000 150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</si>
  <si>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</si>
  <si>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660 2 02 35118 10 0000 150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</si>
  <si>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</si>
  <si>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660 2 02 40014 10 0000 150</t>
  </si>
  <si>
    <t>660 2 02 49999 10 0000 150</t>
  </si>
  <si>
    <t xml:space="preserve">Акцизы по подакцизным товарам (продукции), производимым на территории Российской Федерации
</t>
  </si>
  <si>
    <t>НАЛОГ НА СОВОКУПНЫЙ ДОХОД</t>
  </si>
  <si>
    <t xml:space="preserve"> ДОХОДЫ ОТ ОКАЗАНИЯ ПЛАТНЫХ УСЛУГ (РАБОТ) И КОМПЕНСАЦИИ  ЗАТРАТ ГОСУДАРСТВА</t>
  </si>
  <si>
    <t>Дотации  на выравнивание бюджетной обеспеченности</t>
  </si>
  <si>
    <t>Прочие межбюджетные трансферты, передаваемые бюджетам сельских поселений</t>
  </si>
  <si>
    <t xml:space="preserve">0001 03 00000 00 0000 000
</t>
  </si>
  <si>
    <t xml:space="preserve">0001 03 02000 01 0000 110
</t>
  </si>
  <si>
    <t>000 1 05 00000 00 0000 110</t>
  </si>
  <si>
    <t>000 1 11 09045 10 0000 120</t>
  </si>
  <si>
    <t>000 2 02 15001 00 0000150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</si>
  <si>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</si>
  <si>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Дотации бюджетам сельских поселений на выравнивание бюджетной обеспеченности из бюджета субъекта Российской Федерации</t>
  </si>
  <si>
    <t>660 2 02 16001 10 0000 150</t>
  </si>
  <si>
    <t>100 1 03 02231 01 0000 110</t>
  </si>
  <si>
    <t>100 1 03 02241 01 0000 110</t>
  </si>
  <si>
    <t>100 1 03 02251 01 0000 110</t>
  </si>
  <si>
    <t>100 1 03 02261 01 0000 110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</si>
  <si>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</si>
  <si>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</si>
  <si>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</si>
  <si>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</si>
  <si>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</si>
  <si>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182 1 05 01011 01 0000 110</t>
  </si>
  <si>
    <t>-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</si>
  <si>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</si>
  <si>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</si>
  <si>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000 2 19 00000 00 0000 000</t>
  </si>
  <si>
    <t>660 2 18 60010 10 0000  150</t>
  </si>
  <si>
    <t>182 1 01 02221 01 1000 110</t>
  </si>
  <si>
    <t>660 1 11 09080 10 0000 120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</si>
  <si>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</si>
  <si>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000 2 02 20077 10 0000 150</t>
  </si>
  <si>
    <t>660 2 02 20077 10 0000 150</t>
  </si>
  <si>
    <t>660 2 02 29999 10 0000 150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</si>
  <si>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</si>
  <si>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Субсидии местным бюджетам на оказание финансовой поддержки бюджетам муниципальных образований на строительство (приобретение) объектов муниципальной собственности в целях переселения граждан, проживающих в жилых домах, непригодных для проживания и/или с высоким уровнем износа</t>
  </si>
  <si>
    <t xml:space="preserve">  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конфликтов.</t>
  </si>
  <si>
    <t>Субвенции местным бюджетам на осуществление 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</si>
  <si>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Субвенции местным бюджетам на осуществление отдельных государственных полномочий по предоставлению гражданам компенсационных выплат в целях создания дополнительных условий для расселения граждан из жилых помещений в домах, признанных аварийными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</si>
  <si>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</si>
  <si>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в части суммы налога, относящейся к налоговой базе, указанной в пункте 6 2 статьи 210 Налогового кодекса Российской Федерации, не превышающей 5 миллионов рублей</t>
  </si>
  <si>
    <t>660 1 13 02995 10 0000 130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</si>
  <si>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</si>
  <si>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</si>
  <si>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</si>
  <si>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</si>
  <si>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660  2 19 60010 10 0000  150</t>
  </si>
  <si>
    <t>000 2 18 00000 00 0000 000</t>
  </si>
  <si>
    <t>Сведения об исполнении местного бюджета по доходам в разрезе видов доходов за девять месяцев  2025 года в сравнении с запланированными значениями на соответствующий период</t>
  </si>
  <si>
    <t>Кассовый план на 9 месяцев  2025 года, тыс.руб.</t>
  </si>
  <si>
    <t>182 1 01 02030 01 3000 110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</si>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</sst>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164" fontId="3" fillId="0" borderId="1" xfId="1" applyNumberFormat="1" applyFont="1" applyFill="1" applyBorder="1" applyAlignment="1"/>
    <xf numFmtId="164" fontId="2" fillId="0" borderId="1" xfId="1" applyNumberFormat="1" applyFont="1" applyFill="1" applyBorder="1" applyAlignment="1"/>
    <xf numFmtId="0" fontId="6" fillId="2" borderId="0" xfId="0" applyFont="1" applyFill="1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5" fillId="0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lef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4" fontId="2" fillId="2" borderId="1" xfId="0" applyNumberFormat="1" applyFont="1" applyFill="1" applyBorder="1"/>
    <xf numFmtId="4" fontId="3" fillId="2" borderId="1" xfId="0" applyNumberFormat="1" applyFont="1" applyFill="1" applyBorder="1"/>
    <xf numFmtId="3" fontId="3" fillId="2" borderId="4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left" wrapText="1"/>
    </xf>
    <xf numFmtId="3" fontId="2" fillId="2" borderId="4" xfId="0" applyNumberFormat="1" applyFont="1" applyFill="1" applyBorder="1" applyAlignment="1">
      <alignment horizontal="left" wrapText="1"/>
    </xf>
    <xf numFmtId="3" fontId="3" fillId="2" borderId="5" xfId="0" applyNumberFormat="1" applyFont="1" applyFill="1" applyBorder="1" applyAlignment="1">
      <alignment horizontal="left"/>
    </xf>
    <xf numFmtId="4" fontId="3" fillId="2" borderId="3" xfId="0" applyNumberFormat="1" applyFont="1" applyFill="1" applyBorder="1"/>
    <xf numFmtId="3" fontId="2" fillId="2" borderId="5" xfId="0" applyNumberFormat="1" applyFont="1" applyFill="1" applyBorder="1" applyAlignment="1">
      <alignment horizontal="left"/>
    </xf>
    <xf numFmtId="4" fontId="2" fillId="2" borderId="3" xfId="0" applyNumberFormat="1" applyFont="1" applyFill="1" applyBorder="1"/>
    <xf numFmtId="3" fontId="3" fillId="2" borderId="1" xfId="0" applyNumberFormat="1" applyFont="1" applyFill="1" applyBorder="1" applyAlignment="1">
      <alignment horizontal="left"/>
    </xf>
    <xf numFmtId="0" fontId="2" fillId="2" borderId="3" xfId="0" applyFont="1" applyFill="1" applyBorder="1"/>
    <xf numFmtId="0" fontId="3" fillId="2" borderId="3" xfId="0" applyFont="1" applyFill="1" applyBorder="1"/>
    <xf numFmtId="3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/>
    <xf numFmtId="3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3" fillId="2" borderId="5" xfId="0" applyFont="1" applyFill="1" applyBorder="1"/>
    <xf numFmtId="0" fontId="2" fillId="0" borderId="6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center"/>
    </xf>
    <xf numFmtId="0" fontId="11" fillId="2" borderId="4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/>
    </xf>
    <xf numFmtId="0" fontId="10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13" fillId="2" borderId="1" xfId="2" applyFont="1" applyFill="1" applyBorder="1" applyAlignment="1">
      <alignment horizontal="left" wrapText="1"/>
    </xf>
    <xf numFmtId="0" fontId="8" fillId="2" borderId="1" xfId="2" applyFont="1" applyFill="1" applyBorder="1" applyAlignment="1">
      <alignment horizontal="left" wrapText="1"/>
    </xf>
    <xf numFmtId="0" fontId="14" fillId="2" borderId="5" xfId="0" applyFont="1" applyFill="1" applyBorder="1" applyAlignment="1"/>
    <xf numFmtId="0" fontId="12" fillId="2" borderId="1" xfId="0" applyFont="1" applyFill="1" applyBorder="1" applyAlignment="1"/>
    <xf numFmtId="4" fontId="2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57"/>
  <sheetViews>
    <sheetView tabSelected="1" workbookViewId="0">
      <selection activeCell="D58" sqref="D58"/>
    </sheetView>
  </sheetViews>
  <sheetFormatPr defaultColWidth="9.140625" defaultRowHeight="15"/>
  <cols>
    <col min="1" max="1" width="27.5703125" style="12" customWidth="1"/>
    <col min="2" max="2" width="48.7109375" style="7" customWidth="1"/>
    <col min="3" max="5" width="15.85546875" style="7" customWidth="1"/>
    <col min="6" max="6" width="12.85546875" style="7" customWidth="1"/>
    <col min="7" max="98" width="9.140625" style="7" customWidth="1"/>
    <col min="99" max="16384" width="9.140625" style="7"/>
  </cols>
  <sheetData>
    <row r="1" spans="1:6">
      <c r="A1" s="66"/>
      <c r="B1" s="66"/>
      <c r="D1" s="8"/>
      <c r="F1" s="8"/>
    </row>
    <row r="2" spans="1:6" ht="30" customHeight="1">
      <c r="A2" s="67" t="s">
        <v>107</v>
      </c>
      <c r="B2" s="67"/>
      <c r="C2" s="67"/>
      <c r="D2" s="67"/>
      <c r="E2" s="67"/>
      <c r="F2" s="67"/>
    </row>
    <row r="3" spans="1:6">
      <c r="A3" s="9"/>
      <c r="B3" s="9"/>
      <c r="D3" s="9"/>
    </row>
    <row r="4" spans="1:6">
      <c r="A4" s="68" t="s">
        <v>0</v>
      </c>
      <c r="B4" s="70" t="s">
        <v>7</v>
      </c>
      <c r="C4" s="72" t="s">
        <v>108</v>
      </c>
      <c r="D4" s="72" t="s">
        <v>3</v>
      </c>
      <c r="E4" s="73" t="s">
        <v>4</v>
      </c>
      <c r="F4" s="73"/>
    </row>
    <row r="5" spans="1:6" ht="60">
      <c r="A5" s="69"/>
      <c r="B5" s="71"/>
      <c r="C5" s="72"/>
      <c r="D5" s="72"/>
      <c r="E5" s="1" t="s">
        <v>6</v>
      </c>
      <c r="F5" s="47" t="s">
        <v>5</v>
      </c>
    </row>
    <row r="6" spans="1:6" s="10" customFormat="1" ht="14.25">
      <c r="A6" s="2" t="s">
        <v>8</v>
      </c>
      <c r="B6" s="3" t="s">
        <v>1</v>
      </c>
      <c r="C6" s="4">
        <f>C7+C38</f>
        <v>325547.59999999998</v>
      </c>
      <c r="D6" s="4">
        <f>D7+D38</f>
        <v>255806.3</v>
      </c>
      <c r="E6" s="4">
        <f>E7+E38</f>
        <v>-68861.300000000017</v>
      </c>
      <c r="F6" s="5">
        <f>D6*100/C6</f>
        <v>78.577234174050133</v>
      </c>
    </row>
    <row r="7" spans="1:6" s="10" customFormat="1" ht="14.25">
      <c r="A7" s="16" t="s">
        <v>9</v>
      </c>
      <c r="B7" s="16" t="s">
        <v>23</v>
      </c>
      <c r="C7" s="25">
        <f>C8+C28+C30+C22+C35+C13+C19</f>
        <v>3418.1</v>
      </c>
      <c r="D7" s="25">
        <f>D8+D28+D30+D22+D35+D13+D19</f>
        <v>4560.2000000000007</v>
      </c>
      <c r="E7" s="25">
        <f>E8+E28+E30+E22+E35+E13+E19</f>
        <v>2022.1</v>
      </c>
      <c r="F7" s="5">
        <f t="shared" ref="F7:F43" si="0">D7*100/C7</f>
        <v>133.41329978643108</v>
      </c>
    </row>
    <row r="8" spans="1:6" s="11" customFormat="1" ht="14.25">
      <c r="A8" s="16" t="s">
        <v>10</v>
      </c>
      <c r="B8" s="16" t="s">
        <v>24</v>
      </c>
      <c r="C8" s="25">
        <f>C9</f>
        <v>880</v>
      </c>
      <c r="D8" s="25">
        <f>D9</f>
        <v>1098.3</v>
      </c>
      <c r="E8" s="25">
        <f>E9</f>
        <v>1098.3</v>
      </c>
      <c r="F8" s="5">
        <f t="shared" si="0"/>
        <v>124.80681818181819</v>
      </c>
    </row>
    <row r="9" spans="1:6">
      <c r="A9" s="26" t="s">
        <v>25</v>
      </c>
      <c r="B9" s="16" t="s">
        <v>26</v>
      </c>
      <c r="C9" s="25">
        <v>880</v>
      </c>
      <c r="D9" s="25">
        <f>D10+D11+D12</f>
        <v>1098.3</v>
      </c>
      <c r="E9" s="25">
        <f>E10+E11+E12</f>
        <v>1098.3</v>
      </c>
      <c r="F9" s="5">
        <f>D9*100/C9</f>
        <v>124.80681818181819</v>
      </c>
    </row>
    <row r="10" spans="1:6" ht="204.75">
      <c r="A10" s="27" t="s">
        <v>2</v>
      </c>
      <c r="B10" s="49" t="s">
        <v>98</v>
      </c>
      <c r="C10" s="24">
        <v>0</v>
      </c>
      <c r="D10" s="24">
        <v>606.6</v>
      </c>
      <c r="E10" s="6">
        <f t="shared" ref="E10:E46" si="1">D10-C10</f>
        <v>606.6</v>
      </c>
      <c r="F10" s="5" t="s">
        <v>82</v>
      </c>
    </row>
    <row r="11" spans="1:6" ht="51.75">
      <c r="A11" s="27" t="s">
        <v>87</v>
      </c>
      <c r="B11" s="49" t="s">
        <v>99</v>
      </c>
      <c r="C11" s="24">
        <v>0</v>
      </c>
      <c r="D11" s="24">
        <v>490.1</v>
      </c>
      <c r="E11" s="6">
        <f t="shared" ref="E11" si="2">D11-C11</f>
        <v>490.1</v>
      </c>
      <c r="F11" s="6" t="s">
        <v>82</v>
      </c>
    </row>
    <row r="12" spans="1:6" ht="128.25">
      <c r="A12" s="28" t="s">
        <v>109</v>
      </c>
      <c r="B12" s="49" t="s">
        <v>110</v>
      </c>
      <c r="C12" s="74">
        <v>0</v>
      </c>
      <c r="D12" s="74">
        <v>1.6</v>
      </c>
      <c r="E12" s="6">
        <f t="shared" ref="E12" si="3">D12-C12</f>
        <v>1.6</v>
      </c>
      <c r="F12" s="6" t="s">
        <v>82</v>
      </c>
    </row>
    <row r="13" spans="1:6" ht="51.75" customHeight="1">
      <c r="A13" s="29" t="s">
        <v>64</v>
      </c>
      <c r="B13" s="17" t="s">
        <v>27</v>
      </c>
      <c r="C13" s="25">
        <f>C14</f>
        <v>665.5</v>
      </c>
      <c r="D13" s="25">
        <f>D14</f>
        <v>694</v>
      </c>
      <c r="E13" s="25">
        <f>E14</f>
        <v>28.5</v>
      </c>
      <c r="F13" s="5">
        <f t="shared" si="0"/>
        <v>104.28249436513899</v>
      </c>
    </row>
    <row r="14" spans="1:6" ht="42" customHeight="1">
      <c r="A14" s="30" t="s">
        <v>65</v>
      </c>
      <c r="B14" s="13" t="s">
        <v>59</v>
      </c>
      <c r="C14" s="24">
        <f>C15+C16+C17+C18</f>
        <v>665.5</v>
      </c>
      <c r="D14" s="24">
        <f>D15+D16+D17+D18</f>
        <v>694</v>
      </c>
      <c r="E14" s="6">
        <f t="shared" si="1"/>
        <v>28.5</v>
      </c>
      <c r="F14" s="6">
        <f t="shared" si="0"/>
        <v>104.28249436513899</v>
      </c>
    </row>
    <row r="15" spans="1:6" s="11" customFormat="1" ht="102.75">
      <c r="A15" s="30" t="s">
        <v>72</v>
      </c>
      <c r="B15" s="48" t="s">
        <v>76</v>
      </c>
      <c r="C15" s="24">
        <v>354.6</v>
      </c>
      <c r="D15" s="24">
        <v>351.2</v>
      </c>
      <c r="E15" s="6">
        <f t="shared" si="1"/>
        <v>-3.4000000000000341</v>
      </c>
      <c r="F15" s="6">
        <f t="shared" si="0"/>
        <v>99.041173152848273</v>
      </c>
    </row>
    <row r="16" spans="1:6" ht="115.5">
      <c r="A16" s="30" t="s">
        <v>73</v>
      </c>
      <c r="B16" s="48" t="s">
        <v>77</v>
      </c>
      <c r="C16" s="24">
        <v>1.8</v>
      </c>
      <c r="D16" s="24">
        <v>2.1</v>
      </c>
      <c r="E16" s="6">
        <f t="shared" si="1"/>
        <v>0.30000000000000004</v>
      </c>
      <c r="F16" s="6">
        <f t="shared" si="0"/>
        <v>116.66666666666666</v>
      </c>
    </row>
    <row r="17" spans="1:113" ht="102.75">
      <c r="A17" s="30" t="s">
        <v>74</v>
      </c>
      <c r="B17" s="48" t="s">
        <v>78</v>
      </c>
      <c r="C17" s="24">
        <v>364.3</v>
      </c>
      <c r="D17" s="24">
        <v>376.5</v>
      </c>
      <c r="E17" s="6">
        <f t="shared" si="1"/>
        <v>12.199999999999989</v>
      </c>
      <c r="F17" s="6">
        <f t="shared" si="0"/>
        <v>103.34888827889102</v>
      </c>
    </row>
    <row r="18" spans="1:113" ht="102.75">
      <c r="A18" s="30" t="s">
        <v>75</v>
      </c>
      <c r="B18" s="48" t="s">
        <v>79</v>
      </c>
      <c r="C18" s="24">
        <v>-55.2</v>
      </c>
      <c r="D18" s="24">
        <v>-35.799999999999997</v>
      </c>
      <c r="E18" s="6">
        <f t="shared" si="1"/>
        <v>19.400000000000006</v>
      </c>
      <c r="F18" s="6">
        <f t="shared" si="0"/>
        <v>64.85507246376811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</row>
    <row r="19" spans="1:113" s="11" customFormat="1" ht="14.25">
      <c r="A19" s="26" t="s">
        <v>66</v>
      </c>
      <c r="B19" s="17" t="s">
        <v>60</v>
      </c>
      <c r="C19" s="25">
        <f>C20+C21</f>
        <v>283.5</v>
      </c>
      <c r="D19" s="25">
        <f t="shared" ref="D19:E19" si="4">D20+D21</f>
        <v>789.90000000000009</v>
      </c>
      <c r="E19" s="25">
        <f t="shared" si="4"/>
        <v>506.40000000000003</v>
      </c>
      <c r="F19" s="5">
        <f t="shared" si="0"/>
        <v>278.62433862433869</v>
      </c>
    </row>
    <row r="20" spans="1:113" ht="26.25">
      <c r="A20" s="28" t="s">
        <v>81</v>
      </c>
      <c r="B20" s="48" t="s">
        <v>80</v>
      </c>
      <c r="C20" s="24">
        <v>235.5</v>
      </c>
      <c r="D20" s="24">
        <v>705.7</v>
      </c>
      <c r="E20" s="6">
        <f t="shared" si="1"/>
        <v>470.20000000000005</v>
      </c>
      <c r="F20" s="6">
        <f t="shared" si="0"/>
        <v>299.66029723991505</v>
      </c>
    </row>
    <row r="21" spans="1:113" ht="45">
      <c r="A21" s="28" t="s">
        <v>28</v>
      </c>
      <c r="B21" s="13" t="s">
        <v>29</v>
      </c>
      <c r="C21" s="24">
        <v>48</v>
      </c>
      <c r="D21" s="24">
        <v>84.2</v>
      </c>
      <c r="E21" s="6">
        <f t="shared" si="1"/>
        <v>36.200000000000003</v>
      </c>
      <c r="F21" s="6" t="s">
        <v>82</v>
      </c>
    </row>
    <row r="22" spans="1:113">
      <c r="A22" s="26" t="s">
        <v>11</v>
      </c>
      <c r="B22" s="16" t="s">
        <v>12</v>
      </c>
      <c r="C22" s="25">
        <f>C23+C25</f>
        <v>101.5</v>
      </c>
      <c r="D22" s="25">
        <f>D23+D25</f>
        <v>161.79999999999998</v>
      </c>
      <c r="E22" s="5">
        <f t="shared" si="1"/>
        <v>60.299999999999983</v>
      </c>
      <c r="F22" s="5">
        <f t="shared" si="0"/>
        <v>159.40886699507388</v>
      </c>
    </row>
    <row r="23" spans="1:113">
      <c r="A23" s="31" t="s">
        <v>30</v>
      </c>
      <c r="B23" s="18" t="s">
        <v>31</v>
      </c>
      <c r="C23" s="32">
        <f>C24</f>
        <v>17</v>
      </c>
      <c r="D23" s="32">
        <f>D24</f>
        <v>35.6</v>
      </c>
      <c r="E23" s="5">
        <f t="shared" si="1"/>
        <v>18.600000000000001</v>
      </c>
      <c r="F23" s="5" t="s">
        <v>82</v>
      </c>
    </row>
    <row r="24" spans="1:113" ht="60">
      <c r="A24" s="33" t="s">
        <v>32</v>
      </c>
      <c r="B24" s="19" t="s">
        <v>33</v>
      </c>
      <c r="C24" s="34">
        <v>17</v>
      </c>
      <c r="D24" s="34">
        <v>35.6</v>
      </c>
      <c r="E24" s="6">
        <f t="shared" si="1"/>
        <v>18.600000000000001</v>
      </c>
      <c r="F24" s="6" t="s">
        <v>82</v>
      </c>
    </row>
    <row r="25" spans="1:113" s="11" customFormat="1" ht="14.25">
      <c r="A25" s="35" t="s">
        <v>34</v>
      </c>
      <c r="B25" s="18" t="s">
        <v>35</v>
      </c>
      <c r="C25" s="32">
        <f>C26+C27</f>
        <v>84.5</v>
      </c>
      <c r="D25" s="32">
        <f>D26+D27</f>
        <v>126.19999999999999</v>
      </c>
      <c r="E25" s="5">
        <f t="shared" si="1"/>
        <v>41.699999999999989</v>
      </c>
      <c r="F25" s="5">
        <f t="shared" si="0"/>
        <v>149.34911242603548</v>
      </c>
    </row>
    <row r="26" spans="1:113" ht="45">
      <c r="A26" s="36" t="s">
        <v>36</v>
      </c>
      <c r="B26" s="19" t="s">
        <v>37</v>
      </c>
      <c r="C26" s="34">
        <v>37.200000000000003</v>
      </c>
      <c r="D26" s="34">
        <v>75.599999999999994</v>
      </c>
      <c r="E26" s="6">
        <f t="shared" si="1"/>
        <v>38.399999999999991</v>
      </c>
      <c r="F26" s="6">
        <f t="shared" si="0"/>
        <v>203.22580645161287</v>
      </c>
    </row>
    <row r="27" spans="1:113" s="11" customFormat="1" ht="45">
      <c r="A27" s="36" t="s">
        <v>38</v>
      </c>
      <c r="B27" s="19" t="s">
        <v>39</v>
      </c>
      <c r="C27" s="34">
        <v>47.3</v>
      </c>
      <c r="D27" s="34">
        <v>50.6</v>
      </c>
      <c r="E27" s="6">
        <f t="shared" si="1"/>
        <v>3.3000000000000043</v>
      </c>
      <c r="F27" s="6" t="s">
        <v>82</v>
      </c>
    </row>
    <row r="28" spans="1:113" s="11" customFormat="1" ht="28.5">
      <c r="A28" s="29" t="s">
        <v>13</v>
      </c>
      <c r="B28" s="17" t="s">
        <v>40</v>
      </c>
      <c r="C28" s="32">
        <f>C29</f>
        <v>5.2</v>
      </c>
      <c r="D28" s="32">
        <f>D29</f>
        <v>6.4</v>
      </c>
      <c r="E28" s="5">
        <f t="shared" si="1"/>
        <v>1.2000000000000002</v>
      </c>
      <c r="F28" s="5">
        <f t="shared" si="0"/>
        <v>123.07692307692307</v>
      </c>
    </row>
    <row r="29" spans="1:113" ht="90">
      <c r="A29" s="38" t="s">
        <v>41</v>
      </c>
      <c r="B29" s="21" t="s">
        <v>42</v>
      </c>
      <c r="C29" s="34">
        <v>5.2</v>
      </c>
      <c r="D29" s="34">
        <v>6.4</v>
      </c>
      <c r="E29" s="6">
        <f t="shared" si="1"/>
        <v>1.2000000000000002</v>
      </c>
      <c r="F29" s="6">
        <f t="shared" si="0"/>
        <v>123.07692307692307</v>
      </c>
    </row>
    <row r="30" spans="1:113" ht="43.5">
      <c r="A30" s="16" t="s">
        <v>14</v>
      </c>
      <c r="B30" s="20" t="s">
        <v>15</v>
      </c>
      <c r="C30" s="32">
        <f>C31+C32+C33+C34</f>
        <v>864.4</v>
      </c>
      <c r="D30" s="32">
        <f>D31+D32+D33+D34</f>
        <v>1191.9000000000001</v>
      </c>
      <c r="E30" s="32">
        <f>E31+E32+E33+E34</f>
        <v>327.5</v>
      </c>
      <c r="F30" s="5">
        <f t="shared" si="0"/>
        <v>137.88755205923187</v>
      </c>
    </row>
    <row r="31" spans="1:113" ht="90">
      <c r="A31" s="39" t="s">
        <v>43</v>
      </c>
      <c r="B31" s="19" t="s">
        <v>44</v>
      </c>
      <c r="C31" s="34">
        <v>2.7</v>
      </c>
      <c r="D31" s="34">
        <v>139.6</v>
      </c>
      <c r="E31" s="6">
        <f t="shared" si="1"/>
        <v>136.9</v>
      </c>
      <c r="F31" s="6">
        <v>0</v>
      </c>
    </row>
    <row r="32" spans="1:113" ht="45">
      <c r="A32" s="40" t="s">
        <v>45</v>
      </c>
      <c r="B32" s="13" t="s">
        <v>46</v>
      </c>
      <c r="C32" s="24">
        <v>101.8</v>
      </c>
      <c r="D32" s="24">
        <v>101.9</v>
      </c>
      <c r="E32" s="6">
        <f t="shared" si="1"/>
        <v>0.10000000000000853</v>
      </c>
      <c r="F32" s="6">
        <f t="shared" si="0"/>
        <v>100.09823182711199</v>
      </c>
    </row>
    <row r="33" spans="1:6" s="10" customFormat="1" ht="90">
      <c r="A33" s="41" t="s">
        <v>67</v>
      </c>
      <c r="B33" s="13" t="s">
        <v>47</v>
      </c>
      <c r="C33" s="24">
        <v>675.9</v>
      </c>
      <c r="D33" s="24">
        <v>866.4</v>
      </c>
      <c r="E33" s="6">
        <f>D33-C33</f>
        <v>190.5</v>
      </c>
      <c r="F33" s="6">
        <f t="shared" si="0"/>
        <v>128.18464269862406</v>
      </c>
    </row>
    <row r="34" spans="1:6" s="10" customFormat="1" ht="120">
      <c r="A34" s="53" t="s">
        <v>88</v>
      </c>
      <c r="B34" s="19" t="s">
        <v>89</v>
      </c>
      <c r="C34" s="24">
        <v>84</v>
      </c>
      <c r="D34" s="24">
        <v>84</v>
      </c>
      <c r="E34" s="6">
        <f t="shared" si="1"/>
        <v>0</v>
      </c>
      <c r="F34" s="6">
        <f t="shared" si="0"/>
        <v>100</v>
      </c>
    </row>
    <row r="35" spans="1:6" s="11" customFormat="1" ht="42.75">
      <c r="A35" s="18" t="s">
        <v>16</v>
      </c>
      <c r="B35" s="20" t="s">
        <v>61</v>
      </c>
      <c r="C35" s="25">
        <f>C36+C37</f>
        <v>618</v>
      </c>
      <c r="D35" s="25">
        <f>D36+D37</f>
        <v>617.9</v>
      </c>
      <c r="E35" s="5">
        <f t="shared" si="1"/>
        <v>-0.10000000000002274</v>
      </c>
      <c r="F35" s="5">
        <f t="shared" si="0"/>
        <v>99.983818770226534</v>
      </c>
    </row>
    <row r="36" spans="1:6" s="11" customFormat="1" ht="45">
      <c r="A36" s="19" t="s">
        <v>48</v>
      </c>
      <c r="B36" s="59" t="s">
        <v>101</v>
      </c>
      <c r="C36" s="24">
        <v>170.8</v>
      </c>
      <c r="D36" s="24">
        <v>170.7</v>
      </c>
      <c r="E36" s="6">
        <f t="shared" si="1"/>
        <v>-0.10000000000002274</v>
      </c>
      <c r="F36" s="6">
        <f t="shared" si="0"/>
        <v>99.941451990632316</v>
      </c>
    </row>
    <row r="37" spans="1:6" s="11" customFormat="1" ht="30">
      <c r="A37" s="59" t="s">
        <v>100</v>
      </c>
      <c r="B37" s="19" t="s">
        <v>102</v>
      </c>
      <c r="C37" s="34">
        <v>447.2</v>
      </c>
      <c r="D37" s="34">
        <v>447.2</v>
      </c>
      <c r="E37" s="6">
        <f t="shared" si="1"/>
        <v>0</v>
      </c>
      <c r="F37" s="6">
        <f t="shared" si="0"/>
        <v>100</v>
      </c>
    </row>
    <row r="38" spans="1:6" s="11" customFormat="1" ht="14.25">
      <c r="A38" s="42" t="s">
        <v>17</v>
      </c>
      <c r="B38" s="16" t="s">
        <v>49</v>
      </c>
      <c r="C38" s="25">
        <f>C39+C54+C56</f>
        <v>322129.5</v>
      </c>
      <c r="D38" s="25">
        <f>D39+D54+D56</f>
        <v>251246.09999999998</v>
      </c>
      <c r="E38" s="5">
        <f t="shared" ref="E38" si="5">D38-C38</f>
        <v>-70883.400000000023</v>
      </c>
      <c r="F38" s="5">
        <f t="shared" ref="F38" si="6">D38*100/C38</f>
        <v>77.995371426708815</v>
      </c>
    </row>
    <row r="39" spans="1:6" s="11" customFormat="1" ht="42.75">
      <c r="A39" s="43" t="s">
        <v>18</v>
      </c>
      <c r="B39" s="17" t="s">
        <v>50</v>
      </c>
      <c r="C39" s="25">
        <f>C40+C51+C46+C43</f>
        <v>322576.7</v>
      </c>
      <c r="D39" s="25">
        <f>D40+D51+D46+D43</f>
        <v>251674.8</v>
      </c>
      <c r="E39" s="25">
        <f>E40+E51+E46+E43</f>
        <v>-70901.899999999994</v>
      </c>
      <c r="F39" s="25">
        <f>F40+F51+F46</f>
        <v>399.67079864843731</v>
      </c>
    </row>
    <row r="40" spans="1:6" ht="29.25">
      <c r="A40" s="44" t="s">
        <v>51</v>
      </c>
      <c r="B40" s="60" t="s">
        <v>52</v>
      </c>
      <c r="C40" s="25">
        <f>C41+C42</f>
        <v>6139.8</v>
      </c>
      <c r="D40" s="25">
        <f t="shared" ref="D40:E40" si="7">D41+D42</f>
        <v>6139.8</v>
      </c>
      <c r="E40" s="25">
        <f t="shared" si="7"/>
        <v>0</v>
      </c>
      <c r="F40" s="5">
        <f t="shared" si="0"/>
        <v>100</v>
      </c>
    </row>
    <row r="41" spans="1:6" s="11" customFormat="1" ht="30">
      <c r="A41" s="45" t="s">
        <v>68</v>
      </c>
      <c r="B41" s="22" t="s">
        <v>62</v>
      </c>
      <c r="C41" s="24">
        <v>1867.5</v>
      </c>
      <c r="D41" s="24">
        <v>1867.5</v>
      </c>
      <c r="E41" s="6">
        <f t="shared" si="1"/>
        <v>0</v>
      </c>
      <c r="F41" s="6">
        <f t="shared" si="0"/>
        <v>100</v>
      </c>
    </row>
    <row r="42" spans="1:6" s="11" customFormat="1" ht="45">
      <c r="A42" s="45" t="s">
        <v>71</v>
      </c>
      <c r="B42" s="22" t="s">
        <v>70</v>
      </c>
      <c r="C42" s="24">
        <v>4272.3</v>
      </c>
      <c r="D42" s="24">
        <v>4272.3</v>
      </c>
      <c r="E42" s="6">
        <f t="shared" si="1"/>
        <v>0</v>
      </c>
      <c r="F42" s="6">
        <f t="shared" si="0"/>
        <v>100</v>
      </c>
    </row>
    <row r="43" spans="1:6" s="11" customFormat="1" ht="47.25">
      <c r="A43" s="54" t="s">
        <v>90</v>
      </c>
      <c r="B43" s="55" t="s">
        <v>93</v>
      </c>
      <c r="C43" s="24">
        <f>C44+C45</f>
        <v>220151.9</v>
      </c>
      <c r="D43" s="24">
        <f t="shared" ref="D43" si="8">D44+D45</f>
        <v>172679.4</v>
      </c>
      <c r="E43" s="24">
        <f>E44+E45</f>
        <v>-47472.5</v>
      </c>
      <c r="F43" s="6">
        <f t="shared" si="0"/>
        <v>78.436479539808659</v>
      </c>
    </row>
    <row r="44" spans="1:6" s="11" customFormat="1" ht="113.25" customHeight="1">
      <c r="A44" s="56" t="s">
        <v>91</v>
      </c>
      <c r="B44" s="57" t="s">
        <v>94</v>
      </c>
      <c r="C44" s="24">
        <v>220102.39999999999</v>
      </c>
      <c r="D44" s="24">
        <v>172629.9</v>
      </c>
      <c r="E44" s="6">
        <f t="shared" si="1"/>
        <v>-47472.5</v>
      </c>
      <c r="F44" s="6">
        <f t="shared" ref="F44" si="9">D44*100/C44</f>
        <v>78.431630004943159</v>
      </c>
    </row>
    <row r="45" spans="1:6" s="11" customFormat="1" ht="110.25">
      <c r="A45" s="56" t="s">
        <v>92</v>
      </c>
      <c r="B45" s="57" t="s">
        <v>95</v>
      </c>
      <c r="C45" s="24">
        <v>49.5</v>
      </c>
      <c r="D45" s="24">
        <v>49.5</v>
      </c>
      <c r="E45" s="6">
        <f t="shared" si="1"/>
        <v>0</v>
      </c>
      <c r="F45" s="6" t="s">
        <v>82</v>
      </c>
    </row>
    <row r="46" spans="1:6" ht="29.25">
      <c r="A46" s="37" t="s">
        <v>19</v>
      </c>
      <c r="B46" s="23" t="s">
        <v>20</v>
      </c>
      <c r="C46" s="25">
        <f>C47+C50+C48+C49</f>
        <v>56005.7</v>
      </c>
      <c r="D46" s="25">
        <f>D47+D50+D48+D49</f>
        <v>32708.9</v>
      </c>
      <c r="E46" s="6">
        <f t="shared" si="1"/>
        <v>-23296.799999999996</v>
      </c>
      <c r="F46" s="25">
        <f>F47+F50</f>
        <v>200</v>
      </c>
    </row>
    <row r="47" spans="1:6" ht="60">
      <c r="A47" s="46" t="s">
        <v>53</v>
      </c>
      <c r="B47" s="14" t="s">
        <v>54</v>
      </c>
      <c r="C47" s="24">
        <v>7.3</v>
      </c>
      <c r="D47" s="24">
        <v>7.3</v>
      </c>
      <c r="E47" s="6">
        <f t="shared" ref="E47:E51" si="10">D47-C47</f>
        <v>0</v>
      </c>
      <c r="F47" s="6">
        <f t="shared" ref="F47:F53" si="11">D47*100/C47</f>
        <v>100</v>
      </c>
    </row>
    <row r="48" spans="1:6" ht="90">
      <c r="A48" s="46" t="s">
        <v>53</v>
      </c>
      <c r="B48" s="22" t="s">
        <v>96</v>
      </c>
      <c r="C48" s="24">
        <v>0</v>
      </c>
      <c r="D48" s="24">
        <v>0</v>
      </c>
      <c r="E48" s="6">
        <f t="shared" si="10"/>
        <v>0</v>
      </c>
      <c r="F48" s="6" t="s">
        <v>82</v>
      </c>
    </row>
    <row r="49" spans="1:6" ht="77.25">
      <c r="A49" s="46" t="s">
        <v>53</v>
      </c>
      <c r="B49" s="58" t="s">
        <v>97</v>
      </c>
      <c r="C49" s="24">
        <v>55776.2</v>
      </c>
      <c r="D49" s="24">
        <v>32479.4</v>
      </c>
      <c r="E49" s="6">
        <f t="shared" si="10"/>
        <v>-23296.799999999996</v>
      </c>
      <c r="F49" s="6">
        <f t="shared" si="11"/>
        <v>58.231647190020119</v>
      </c>
    </row>
    <row r="50" spans="1:6" ht="60">
      <c r="A50" s="46" t="s">
        <v>55</v>
      </c>
      <c r="B50" s="14" t="s">
        <v>56</v>
      </c>
      <c r="C50" s="24">
        <v>222.2</v>
      </c>
      <c r="D50" s="24">
        <v>222.2</v>
      </c>
      <c r="E50" s="6">
        <f t="shared" si="10"/>
        <v>0</v>
      </c>
      <c r="F50" s="6">
        <f t="shared" si="11"/>
        <v>100</v>
      </c>
    </row>
    <row r="51" spans="1:6">
      <c r="A51" s="37" t="s">
        <v>21</v>
      </c>
      <c r="B51" s="23" t="s">
        <v>22</v>
      </c>
      <c r="C51" s="25">
        <f>C52+C53</f>
        <v>40279.300000000003</v>
      </c>
      <c r="D51" s="25">
        <f>D52+D53</f>
        <v>40146.700000000004</v>
      </c>
      <c r="E51" s="5">
        <f t="shared" si="10"/>
        <v>-132.59999999999854</v>
      </c>
      <c r="F51" s="5">
        <f t="shared" si="11"/>
        <v>99.670798648437298</v>
      </c>
    </row>
    <row r="52" spans="1:6" ht="90">
      <c r="A52" s="46" t="s">
        <v>57</v>
      </c>
      <c r="B52" s="14" t="s">
        <v>69</v>
      </c>
      <c r="C52" s="24">
        <v>739.9</v>
      </c>
      <c r="D52" s="24">
        <v>739.8</v>
      </c>
      <c r="E52" s="6">
        <f t="shared" ref="E52:E53" si="12">D52-C52</f>
        <v>-0.10000000000002274</v>
      </c>
      <c r="F52" s="6" t="s">
        <v>82</v>
      </c>
    </row>
    <row r="53" spans="1:6" ht="30">
      <c r="A53" s="46" t="s">
        <v>58</v>
      </c>
      <c r="B53" s="15" t="s">
        <v>63</v>
      </c>
      <c r="C53" s="24">
        <v>39539.4</v>
      </c>
      <c r="D53" s="24">
        <v>39406.9</v>
      </c>
      <c r="E53" s="65">
        <f t="shared" si="12"/>
        <v>-132.5</v>
      </c>
      <c r="F53" s="6">
        <f t="shared" si="11"/>
        <v>99.664891222426235</v>
      </c>
    </row>
    <row r="54" spans="1:6" ht="60.75">
      <c r="A54" s="52" t="s">
        <v>106</v>
      </c>
      <c r="B54" s="50" t="s">
        <v>83</v>
      </c>
      <c r="C54" s="25">
        <f>C55</f>
        <v>0</v>
      </c>
      <c r="D54" s="25">
        <f>D55</f>
        <v>18.399999999999999</v>
      </c>
      <c r="E54" s="5">
        <f t="shared" ref="E54:E55" si="13">D54-C54</f>
        <v>18.399999999999999</v>
      </c>
      <c r="F54" s="5" t="s">
        <v>82</v>
      </c>
    </row>
    <row r="55" spans="1:6" ht="48.75">
      <c r="A55" s="46" t="s">
        <v>86</v>
      </c>
      <c r="B55" s="51" t="s">
        <v>84</v>
      </c>
      <c r="C55" s="24">
        <v>0</v>
      </c>
      <c r="D55" s="24">
        <v>18.399999999999999</v>
      </c>
      <c r="E55" s="24">
        <f t="shared" si="13"/>
        <v>18.399999999999999</v>
      </c>
      <c r="F55" s="6" t="s">
        <v>82</v>
      </c>
    </row>
    <row r="56" spans="1:6" ht="36.75">
      <c r="A56" s="63" t="s">
        <v>85</v>
      </c>
      <c r="B56" s="61" t="s">
        <v>103</v>
      </c>
      <c r="C56" s="25">
        <f>C57</f>
        <v>-447.2</v>
      </c>
      <c r="D56" s="25">
        <f>D57</f>
        <v>-447.1</v>
      </c>
      <c r="E56" s="5">
        <f t="shared" ref="E56:E57" si="14">D56-C56</f>
        <v>9.9999999999965894E-2</v>
      </c>
      <c r="F56" s="5">
        <f t="shared" ref="F56:F57" si="15">D56*100/C56</f>
        <v>99.977638640429348</v>
      </c>
    </row>
    <row r="57" spans="1:6" ht="36.75">
      <c r="A57" s="64" t="s">
        <v>105</v>
      </c>
      <c r="B57" s="62" t="s">
        <v>104</v>
      </c>
      <c r="C57" s="24">
        <v>-447.2</v>
      </c>
      <c r="D57" s="24">
        <v>-447.1</v>
      </c>
      <c r="E57" s="5">
        <f t="shared" si="14"/>
        <v>9.9999999999965894E-2</v>
      </c>
      <c r="F57" s="6">
        <f t="shared" si="15"/>
        <v>99.977638640429348</v>
      </c>
    </row>
  </sheetData>
  <mergeCells count="7">
    <mergeCell ref="A1:B1"/>
    <mergeCell ref="A2:F2"/>
    <mergeCell ref="A4:A5"/>
    <mergeCell ref="B4:B5"/>
    <mergeCell ref="C4:C5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2025-10-14T12:04:02Z</dcterms:modified>
</cp:coreProperties>
</file>