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F68" i="3"/>
  <c r="F69"/>
  <c r="C36"/>
  <c r="D36"/>
  <c r="D18"/>
  <c r="D20"/>
  <c r="F20" s="1"/>
  <c r="D57"/>
  <c r="F74"/>
  <c r="F73"/>
  <c r="F72"/>
  <c r="F71"/>
  <c r="F75"/>
  <c r="E74"/>
  <c r="E73"/>
  <c r="E72"/>
  <c r="E71"/>
  <c r="D72"/>
  <c r="D71" s="1"/>
  <c r="C72"/>
  <c r="C71" s="1"/>
  <c r="C57"/>
  <c r="F59"/>
  <c r="E59"/>
  <c r="C65"/>
  <c r="D65"/>
  <c r="C35"/>
  <c r="F77"/>
  <c r="E77"/>
  <c r="D76"/>
  <c r="C76"/>
  <c r="C75" s="1"/>
  <c r="D75"/>
  <c r="F70"/>
  <c r="E70"/>
  <c r="E69"/>
  <c r="D68"/>
  <c r="D67" s="1"/>
  <c r="C68"/>
  <c r="C67" s="1"/>
  <c r="F66"/>
  <c r="E66"/>
  <c r="F64"/>
  <c r="E64"/>
  <c r="E63" s="1"/>
  <c r="D63"/>
  <c r="D62" s="1"/>
  <c r="C63"/>
  <c r="F60"/>
  <c r="E60"/>
  <c r="F58"/>
  <c r="E58"/>
  <c r="E57" s="1"/>
  <c r="C56"/>
  <c r="C55" s="1"/>
  <c r="D56"/>
  <c r="D55" s="1"/>
  <c r="F54"/>
  <c r="E54"/>
  <c r="D53"/>
  <c r="C53"/>
  <c r="C52" s="1"/>
  <c r="C49" s="1"/>
  <c r="D52"/>
  <c r="D49" s="1"/>
  <c r="F51"/>
  <c r="E51"/>
  <c r="F46"/>
  <c r="E46"/>
  <c r="D45"/>
  <c r="C45"/>
  <c r="C44" s="1"/>
  <c r="C43" s="1"/>
  <c r="F42"/>
  <c r="E42"/>
  <c r="D41"/>
  <c r="C41"/>
  <c r="C40" s="1"/>
  <c r="F39"/>
  <c r="E39"/>
  <c r="D38"/>
  <c r="C38"/>
  <c r="E37"/>
  <c r="F32"/>
  <c r="E32"/>
  <c r="D31"/>
  <c r="D30" s="1"/>
  <c r="C31"/>
  <c r="F29"/>
  <c r="E29"/>
  <c r="D28"/>
  <c r="C28"/>
  <c r="F27"/>
  <c r="E27"/>
  <c r="D26"/>
  <c r="D25" s="1"/>
  <c r="C26"/>
  <c r="F24"/>
  <c r="E24"/>
  <c r="D23"/>
  <c r="C23"/>
  <c r="E21"/>
  <c r="E19"/>
  <c r="E18" s="1"/>
  <c r="C18"/>
  <c r="F16"/>
  <c r="E16"/>
  <c r="F15"/>
  <c r="E15"/>
  <c r="F14"/>
  <c r="E14"/>
  <c r="F13"/>
  <c r="E13"/>
  <c r="D12"/>
  <c r="C12"/>
  <c r="C11" s="1"/>
  <c r="F10"/>
  <c r="E10"/>
  <c r="E9" s="1"/>
  <c r="D9"/>
  <c r="D8" s="1"/>
  <c r="C9"/>
  <c r="C8" s="1"/>
  <c r="C25" l="1"/>
  <c r="D17"/>
  <c r="C61"/>
  <c r="C48" s="1"/>
  <c r="C47" s="1"/>
  <c r="C62"/>
  <c r="F45"/>
  <c r="F44" s="1"/>
  <c r="D44"/>
  <c r="D22"/>
  <c r="E23"/>
  <c r="E25"/>
  <c r="E28"/>
  <c r="F18"/>
  <c r="F17" s="1"/>
  <c r="E38"/>
  <c r="F41"/>
  <c r="C34"/>
  <c r="C33" s="1"/>
  <c r="E36"/>
  <c r="E35" s="1"/>
  <c r="E26"/>
  <c r="C17"/>
  <c r="C22"/>
  <c r="D40"/>
  <c r="D43"/>
  <c r="F43" s="1"/>
  <c r="E12"/>
  <c r="E31"/>
  <c r="E50"/>
  <c r="E52"/>
  <c r="E53"/>
  <c r="E55"/>
  <c r="E56"/>
  <c r="F57"/>
  <c r="E65"/>
  <c r="E67"/>
  <c r="E68"/>
  <c r="D11"/>
  <c r="E11" s="1"/>
  <c r="E8"/>
  <c r="F9"/>
  <c r="E17"/>
  <c r="F23"/>
  <c r="F25"/>
  <c r="F26"/>
  <c r="F28"/>
  <c r="F31"/>
  <c r="D35"/>
  <c r="F38"/>
  <c r="E41"/>
  <c r="E43"/>
  <c r="E45"/>
  <c r="E44" s="1"/>
  <c r="D61"/>
  <c r="E62"/>
  <c r="F63"/>
  <c r="E75"/>
  <c r="E76"/>
  <c r="C30"/>
  <c r="F30" s="1"/>
  <c r="F8"/>
  <c r="F12"/>
  <c r="F50"/>
  <c r="F52"/>
  <c r="F53"/>
  <c r="F55"/>
  <c r="F56"/>
  <c r="F62"/>
  <c r="F65"/>
  <c r="F67"/>
  <c r="F76"/>
  <c r="E49" l="1"/>
  <c r="F11"/>
  <c r="C7"/>
  <c r="E22"/>
  <c r="F40"/>
  <c r="E30"/>
  <c r="F49"/>
  <c r="F22"/>
  <c r="E40"/>
  <c r="E61"/>
  <c r="D48"/>
  <c r="D47" s="1"/>
  <c r="D34"/>
  <c r="D33" s="1"/>
  <c r="D7" s="1"/>
  <c r="F61"/>
  <c r="C6" l="1"/>
  <c r="F7"/>
  <c r="F34"/>
  <c r="F33" s="1"/>
  <c r="E34"/>
  <c r="E33" s="1"/>
  <c r="E7" s="1"/>
  <c r="E48"/>
  <c r="E47" s="1"/>
  <c r="F48"/>
  <c r="F47" l="1"/>
  <c r="D6" l="1"/>
  <c r="F6" s="1"/>
  <c r="E6"/>
</calcChain>
</file>

<file path=xl/sharedStrings.xml><?xml version="1.0" encoding="utf-8"?>
<sst xmlns="http://schemas.openxmlformats.org/spreadsheetml/2006/main" count="153" uniqueCount="146">
  <si>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</si>
  <si>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</si>
  <si>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</si>
  <si>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</si>
  <si>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</si>
  <si>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</si>
  <si>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</si>
  <si>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</si>
  <si>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</si>
  <si>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</si>
  <si>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</si>
  <si>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</si>
  <si>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</si>
  <si>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</si>
  <si>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</si>
  <si>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</si>
  <si>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</si>
  <si>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</si>
  <si>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</si>
  <si>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</si>
  <si>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</si>
  <si>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</si>
  <si>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</si>
  <si>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</si>
  <si>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</si>
  <si>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</si>
  <si>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</si>
  <si>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000 2 19 00000 00 0000 000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</si>
  <si>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</si>
  <si>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</si>
  <si>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</si>
  <si>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</si>
  <si>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</si>
  <si>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</si>
  <si>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</si>
  <si>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</si>
  <si>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</si>
  <si>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</si>
  <si>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</si>
  <si>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</si>
  <si>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</si>
  <si>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000 1 05 01000 00 0000 110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</si>
  <si>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</si>
  <si>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</si>
  <si>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</si>
  <si>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</si>
  <si>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</si>
  <si>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</si>
  <si>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</si>
  <si>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</si>
  <si>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</si>
  <si>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</si>
  <si>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</si>
  <si>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</si>
  <si>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</si>
  <si>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</si>
  <si>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</si>
  <si>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</si>
  <si>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</si>
  <si>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</si>
  <si>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</si>
  <si>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</si>
  <si>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</si>
  <si>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</si>
  <si>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</si>
  <si>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</si>
  <si>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</si>
  <si>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</si>
  <si>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</si>
  <si>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</si>
  <si>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</si>
  <si>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</si>
  <si>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</si>
  <si>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</si>
  <si>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</si>
  <si>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</si>
  <si>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</si>
  <si>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</si>
  <si>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</si>
  <si>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</si>
  <si>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</si>
  <si>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</si>
  <si>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</si>
  <si>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</si>
  <si>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</si>
  <si>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</si>
  <si>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</si>
  <si>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</si>
  <si>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>Прочие дотации бюджетам сельских поселений в том числе:</t>
  </si>
  <si>
    <t>000 2 02 29999 00 0000 150</t>
  </si>
  <si>
    <t>Прочие субсидии</t>
  </si>
  <si>
    <t>660 2 02 29999 10 0000 150</t>
  </si>
  <si>
    <t>Прочие субсидии бюджетам сельских поселений в т.ч.: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</si>
  <si>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</si>
  <si>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</si>
  <si>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</si>
  <si>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</si>
  <si>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</si>
  <si>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</si>
  <si>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</si>
  <si>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</si>
  <si>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</si>
  <si>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</si>
  <si>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660 2 02 40014 10 0000 150</t>
  </si>
  <si>
    <t>660 2 02 49999 10 0000 150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</si>
  <si>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</si>
  <si>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</si>
  <si>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</si>
  <si>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</si>
  <si>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</si>
  <si>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</si>
  <si>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</si>
  <si>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</si>
  <si>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</si>
  <si>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Дотации  на выравнивание бюджетной обеспеченности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</si>
  <si>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
</t>
  </si>
  <si>
    <t xml:space="preserve">Субвенции бюджетам сельских поселений на выполнение передаваемых полномочий субъектов Российской Федерации в т.ч: </t>
  </si>
  <si>
    <t>Прочие межбюджетные трансферты, передаваемые бюджетам сельских поселений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</si>
  <si>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</si>
  <si>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0001 03 00000 00 0000 000
</t>
  </si>
  <si>
    <t xml:space="preserve">0001 03 02000 01 0000 110
</t>
  </si>
  <si>
    <t>000 1 05 00000 00 0000 110</t>
  </si>
  <si>
    <t>182 1 05 01021 01 0000 110</t>
  </si>
  <si>
    <t>000 1 11 05025 00 0000 120</t>
  </si>
  <si>
    <t>000 1 11 09045 10 0000 120</t>
  </si>
  <si>
    <t>000 1 13 02060 00 0000 130</t>
  </si>
  <si>
    <t>000 2 02 15001 00 0000150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</si>
  <si>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</si>
  <si>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лет.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</si>
  <si>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2020 год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</si>
  <si>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</si>
  <si>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</si>
  <si>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660 2 19 60010 10 0000 150</t>
  </si>
  <si>
    <t>-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</si>
  <si>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</si>
  <si>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</si>
  <si>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</si>
  <si>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ПРОЧИЕ БЕЗВОЗМЕЗДНЫЕ ПОСТУПЛЕНИЯ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</si>
  <si>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</si>
  <si>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</si>
  <si>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000 2 07 00000 00 0000 000</t>
  </si>
  <si>
    <t>660 2 07 05000 10 0000 150</t>
  </si>
  <si>
    <t>660 2 07 05020 10 0000 150</t>
  </si>
  <si>
    <t>660 2 07 05030 10 0000 150</t>
  </si>
  <si>
    <t>Кассовый план на 9 месяцев 2020 года, тыс.руб.</t>
  </si>
  <si>
    <t>Сведения об исполнении местного бюджета по доходам в разрезе видов доходов за 9 месяцев  2020 года в сравнении с запланированными значениями на соответствующий период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</si>
</sst>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2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6" fillId="2" borderId="0" xfId="0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0" fontId="7" fillId="0" borderId="1" xfId="0" applyFont="1" applyBorder="1" applyAlignment="1">
      <alignment wrapText="1"/>
    </xf>
    <xf numFmtId="4" fontId="3" fillId="2" borderId="1" xfId="0" applyNumberFormat="1" applyFont="1" applyFill="1" applyBorder="1"/>
    <xf numFmtId="3" fontId="3" fillId="2" borderId="4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4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left" wrapText="1"/>
    </xf>
    <xf numFmtId="3" fontId="3" fillId="2" borderId="5" xfId="0" applyNumberFormat="1" applyFont="1" applyFill="1" applyBorder="1" applyAlignment="1">
      <alignment horizontal="left"/>
    </xf>
    <xf numFmtId="4" fontId="3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left"/>
    </xf>
    <xf numFmtId="4" fontId="2" fillId="2" borderId="3" xfId="0" applyNumberFormat="1" applyFont="1" applyFill="1" applyBorder="1"/>
    <xf numFmtId="3" fontId="3" fillId="2" borderId="1" xfId="0" applyNumberFormat="1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/>
    <xf numFmtId="3" fontId="3" fillId="2" borderId="6" xfId="0" applyNumberFormat="1" applyFont="1" applyFill="1" applyBorder="1" applyAlignment="1">
      <alignment horizontal="left" wrapText="1"/>
    </xf>
    <xf numFmtId="3" fontId="2" fillId="2" borderId="6" xfId="0" applyNumberFormat="1" applyFont="1" applyFill="1" applyBorder="1" applyAlignment="1">
      <alignment horizontal="left" wrapText="1"/>
    </xf>
    <xf numFmtId="0" fontId="2" fillId="2" borderId="6" xfId="0" applyFont="1" applyFill="1" applyBorder="1"/>
    <xf numFmtId="3" fontId="2" fillId="2" borderId="6" xfId="0" applyNumberFormat="1" applyFont="1" applyFill="1" applyBorder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2" borderId="4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3" fillId="2" borderId="5" xfId="0" applyFont="1" applyFill="1" applyBorder="1"/>
    <xf numFmtId="0" fontId="2" fillId="2" borderId="5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wrapText="1"/>
    </xf>
    <xf numFmtId="0" fontId="8" fillId="2" borderId="5" xfId="0" applyFont="1" applyFill="1" applyBorder="1"/>
    <xf numFmtId="0" fontId="9" fillId="2" borderId="5" xfId="0" applyFont="1" applyFill="1" applyBorder="1"/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77"/>
  <sheetViews>
    <sheetView tabSelected="1" topLeftCell="A5" workbookViewId="0">
      <selection activeCell="D71" sqref="D71"/>
    </sheetView>
  </sheetViews>
  <sheetFormatPr defaultColWidth="9.140625" defaultRowHeight="15"/>
  <cols>
    <col min="1" max="1" width="27.5703125" style="12" customWidth="1"/>
    <col min="2" max="2" width="48.7109375" style="7" customWidth="1"/>
    <col min="3" max="5" width="15.85546875" style="7" customWidth="1"/>
    <col min="6" max="6" width="12.85546875" style="7" customWidth="1"/>
    <col min="7" max="98" width="9.140625" style="7" customWidth="1"/>
    <col min="99" max="16384" width="9.140625" style="7"/>
  </cols>
  <sheetData>
    <row r="1" spans="1:113">
      <c r="A1" s="64"/>
      <c r="B1" s="64"/>
      <c r="D1" s="8"/>
      <c r="F1" s="8"/>
    </row>
    <row r="2" spans="1:113" ht="30" customHeight="1">
      <c r="A2" s="65" t="s">
        <v>145</v>
      </c>
      <c r="B2" s="65"/>
      <c r="C2" s="65"/>
      <c r="D2" s="65"/>
      <c r="E2" s="65"/>
      <c r="F2" s="65"/>
    </row>
    <row r="3" spans="1:113">
      <c r="A3" s="9"/>
      <c r="B3" s="9"/>
      <c r="D3" s="9"/>
    </row>
    <row r="4" spans="1:113">
      <c r="A4" s="66" t="s">
        <v>0</v>
      </c>
      <c r="B4" s="68" t="s">
        <v>7</v>
      </c>
      <c r="C4" s="70" t="s">
        <v>144</v>
      </c>
      <c r="D4" s="70" t="s">
        <v>3</v>
      </c>
      <c r="E4" s="71" t="s">
        <v>4</v>
      </c>
      <c r="F4" s="71"/>
    </row>
    <row r="5" spans="1:113" ht="60">
      <c r="A5" s="67"/>
      <c r="B5" s="69"/>
      <c r="C5" s="70"/>
      <c r="D5" s="70"/>
      <c r="E5" s="1" t="s">
        <v>6</v>
      </c>
      <c r="F5" s="57" t="s">
        <v>5</v>
      </c>
    </row>
    <row r="6" spans="1:113" s="10" customFormat="1" ht="14.25">
      <c r="A6" s="2" t="s">
        <v>9</v>
      </c>
      <c r="B6" s="3" t="s">
        <v>1</v>
      </c>
      <c r="C6" s="4">
        <f>C7+C47</f>
        <v>45874.100000000006</v>
      </c>
      <c r="D6" s="4">
        <f>D7+D47</f>
        <v>45622.8</v>
      </c>
      <c r="E6" s="4">
        <f>E7+E47</f>
        <v>-239.09999999999866</v>
      </c>
      <c r="F6" s="5">
        <f>D6*100/C6</f>
        <v>99.452196337366829</v>
      </c>
    </row>
    <row r="7" spans="1:113" s="10" customFormat="1" ht="14.25">
      <c r="A7" s="16" t="s">
        <v>10</v>
      </c>
      <c r="B7" s="16" t="s">
        <v>29</v>
      </c>
      <c r="C7" s="28">
        <f>C8+C30+C33+C22+C43+C11+C17</f>
        <v>2062.3000000000002</v>
      </c>
      <c r="D7" s="28">
        <f>D8+D30+D33+D22+D43+D11+D17</f>
        <v>2102.1</v>
      </c>
      <c r="E7" s="28">
        <f t="shared" ref="E7" si="0">E8+E30+E33+E22+E43+E11+E17</f>
        <v>51.999999999999886</v>
      </c>
      <c r="F7" s="5">
        <f t="shared" ref="F7:F60" si="1">D7*100/C7</f>
        <v>101.9298841099743</v>
      </c>
    </row>
    <row r="8" spans="1:113" s="11" customFormat="1" ht="14.25">
      <c r="A8" s="16" t="s">
        <v>11</v>
      </c>
      <c r="B8" s="16" t="s">
        <v>30</v>
      </c>
      <c r="C8" s="28">
        <f>C9</f>
        <v>577.6</v>
      </c>
      <c r="D8" s="28">
        <f>D9</f>
        <v>577.6</v>
      </c>
      <c r="E8" s="5">
        <f t="shared" ref="E8:E61" si="2">D8-C8</f>
        <v>0</v>
      </c>
      <c r="F8" s="5">
        <f t="shared" si="1"/>
        <v>100</v>
      </c>
    </row>
    <row r="9" spans="1:113">
      <c r="A9" s="29" t="s">
        <v>31</v>
      </c>
      <c r="B9" s="16" t="s">
        <v>32</v>
      </c>
      <c r="C9" s="28">
        <f>C10</f>
        <v>577.6</v>
      </c>
      <c r="D9" s="28">
        <f t="shared" ref="D9:E9" si="3">D10</f>
        <v>577.6</v>
      </c>
      <c r="E9" s="28">
        <f t="shared" si="3"/>
        <v>0</v>
      </c>
      <c r="F9" s="5">
        <f t="shared" si="1"/>
        <v>100</v>
      </c>
    </row>
    <row r="10" spans="1:113" ht="90">
      <c r="A10" s="30" t="s">
        <v>2</v>
      </c>
      <c r="B10" s="13" t="s">
        <v>8</v>
      </c>
      <c r="C10" s="26">
        <v>577.6</v>
      </c>
      <c r="D10" s="26">
        <v>577.6</v>
      </c>
      <c r="E10" s="6">
        <f t="shared" si="2"/>
        <v>0</v>
      </c>
      <c r="F10" s="6">
        <f t="shared" si="1"/>
        <v>100</v>
      </c>
    </row>
    <row r="11" spans="1:113" ht="51.75" customHeight="1">
      <c r="A11" s="32" t="s">
        <v>119</v>
      </c>
      <c r="B11" s="17" t="s">
        <v>33</v>
      </c>
      <c r="C11" s="28">
        <f>C12</f>
        <v>351.1</v>
      </c>
      <c r="D11" s="28">
        <f>D12</f>
        <v>347.59999999999997</v>
      </c>
      <c r="E11" s="5">
        <f t="shared" si="2"/>
        <v>-3.5000000000000568</v>
      </c>
      <c r="F11" s="5">
        <f t="shared" si="1"/>
        <v>99.003133010538306</v>
      </c>
    </row>
    <row r="12" spans="1:113" ht="42" customHeight="1">
      <c r="A12" s="33" t="s">
        <v>120</v>
      </c>
      <c r="B12" s="13" t="s">
        <v>106</v>
      </c>
      <c r="C12" s="26">
        <f>C13+C14+C15+C16</f>
        <v>351.1</v>
      </c>
      <c r="D12" s="26">
        <f>D13+D14+D15+D16</f>
        <v>347.59999999999997</v>
      </c>
      <c r="E12" s="6">
        <f t="shared" si="2"/>
        <v>-3.5000000000000568</v>
      </c>
      <c r="F12" s="6">
        <f t="shared" si="1"/>
        <v>99.003133010538306</v>
      </c>
    </row>
    <row r="13" spans="1:113" s="11" customFormat="1" ht="90">
      <c r="A13" s="33" t="s">
        <v>34</v>
      </c>
      <c r="B13" s="13" t="s">
        <v>35</v>
      </c>
      <c r="C13" s="26">
        <v>128.4</v>
      </c>
      <c r="D13" s="26">
        <v>162.1</v>
      </c>
      <c r="E13" s="6">
        <f t="shared" si="2"/>
        <v>33.699999999999989</v>
      </c>
      <c r="F13" s="6">
        <f t="shared" si="1"/>
        <v>126.24610591900311</v>
      </c>
    </row>
    <row r="14" spans="1:113" ht="105">
      <c r="A14" s="33" t="s">
        <v>36</v>
      </c>
      <c r="B14" s="13" t="s">
        <v>107</v>
      </c>
      <c r="C14" s="26">
        <v>0.8</v>
      </c>
      <c r="D14" s="26">
        <v>1.1000000000000001</v>
      </c>
      <c r="E14" s="6">
        <f t="shared" si="2"/>
        <v>0.30000000000000004</v>
      </c>
      <c r="F14" s="6">
        <f t="shared" si="1"/>
        <v>137.5</v>
      </c>
    </row>
    <row r="15" spans="1:113" ht="90">
      <c r="A15" s="33" t="s">
        <v>37</v>
      </c>
      <c r="B15" s="13" t="s">
        <v>38</v>
      </c>
      <c r="C15" s="26">
        <v>245.8</v>
      </c>
      <c r="D15" s="26">
        <v>216.1</v>
      </c>
      <c r="E15" s="6">
        <f t="shared" si="2"/>
        <v>-29.700000000000017</v>
      </c>
      <c r="F15" s="6">
        <f t="shared" si="1"/>
        <v>87.91700569568755</v>
      </c>
    </row>
    <row r="16" spans="1:113" ht="90">
      <c r="A16" s="33" t="s">
        <v>39</v>
      </c>
      <c r="B16" s="13" t="s">
        <v>40</v>
      </c>
      <c r="C16" s="26">
        <v>-23.9</v>
      </c>
      <c r="D16" s="26">
        <v>-31.7</v>
      </c>
      <c r="E16" s="6">
        <f t="shared" si="2"/>
        <v>-7.8000000000000007</v>
      </c>
      <c r="F16" s="6">
        <f t="shared" si="1"/>
        <v>132.63598326359835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</row>
    <row r="17" spans="1:6" s="11" customFormat="1" ht="14.25">
      <c r="A17" s="29" t="s">
        <v>121</v>
      </c>
      <c r="B17" s="17" t="s">
        <v>108</v>
      </c>
      <c r="C17" s="28">
        <f>C18</f>
        <v>34.5</v>
      </c>
      <c r="D17" s="28">
        <f t="shared" ref="D17:F17" si="4">D18</f>
        <v>77.8</v>
      </c>
      <c r="E17" s="28">
        <f t="shared" si="4"/>
        <v>55.5</v>
      </c>
      <c r="F17" s="28">
        <f t="shared" si="4"/>
        <v>225.50724637681159</v>
      </c>
    </row>
    <row r="18" spans="1:6" ht="45">
      <c r="A18" s="31" t="s">
        <v>41</v>
      </c>
      <c r="B18" s="27" t="s">
        <v>109</v>
      </c>
      <c r="C18" s="26">
        <f>C19+C20</f>
        <v>34.5</v>
      </c>
      <c r="D18" s="26">
        <f>D19+D20</f>
        <v>77.8</v>
      </c>
      <c r="E18" s="26">
        <f t="shared" ref="D18:E18" si="5">E19+E20</f>
        <v>55.5</v>
      </c>
      <c r="F18" s="6">
        <f t="shared" si="1"/>
        <v>225.50724637681159</v>
      </c>
    </row>
    <row r="19" spans="1:6" ht="45">
      <c r="A19" s="31" t="s">
        <v>42</v>
      </c>
      <c r="B19" s="13" t="s">
        <v>28</v>
      </c>
      <c r="C19" s="26">
        <v>0</v>
      </c>
      <c r="D19" s="26">
        <v>0.2</v>
      </c>
      <c r="E19" s="6">
        <f t="shared" si="2"/>
        <v>0.2</v>
      </c>
      <c r="F19" s="6" t="s">
        <v>133</v>
      </c>
    </row>
    <row r="20" spans="1:6" ht="45">
      <c r="A20" s="31" t="s">
        <v>43</v>
      </c>
      <c r="B20" s="13" t="s">
        <v>44</v>
      </c>
      <c r="C20" s="26">
        <v>34.5</v>
      </c>
      <c r="D20" s="26">
        <f>D21</f>
        <v>77.599999999999994</v>
      </c>
      <c r="E20" s="26">
        <v>55.3</v>
      </c>
      <c r="F20" s="6">
        <f t="shared" si="1"/>
        <v>224.92753623188403</v>
      </c>
    </row>
    <row r="21" spans="1:6" ht="75">
      <c r="A21" s="31" t="s">
        <v>122</v>
      </c>
      <c r="B21" s="13" t="s">
        <v>110</v>
      </c>
      <c r="C21" s="26">
        <v>0</v>
      </c>
      <c r="D21" s="26">
        <v>77.599999999999994</v>
      </c>
      <c r="E21" s="6">
        <f t="shared" si="2"/>
        <v>77.599999999999994</v>
      </c>
      <c r="F21" s="6">
        <v>0</v>
      </c>
    </row>
    <row r="22" spans="1:6">
      <c r="A22" s="29" t="s">
        <v>12</v>
      </c>
      <c r="B22" s="16" t="s">
        <v>13</v>
      </c>
      <c r="C22" s="28">
        <f>C23+C25</f>
        <v>368.50000000000006</v>
      </c>
      <c r="D22" s="28">
        <f>D23+D25</f>
        <v>368.6</v>
      </c>
      <c r="E22" s="5">
        <f t="shared" si="2"/>
        <v>9.9999999999965894E-2</v>
      </c>
      <c r="F22" s="5">
        <f t="shared" si="1"/>
        <v>100.02713704206241</v>
      </c>
    </row>
    <row r="23" spans="1:6">
      <c r="A23" s="34" t="s">
        <v>45</v>
      </c>
      <c r="B23" s="18" t="s">
        <v>46</v>
      </c>
      <c r="C23" s="35">
        <f>C24</f>
        <v>27.6</v>
      </c>
      <c r="D23" s="35">
        <f>D24</f>
        <v>27.6</v>
      </c>
      <c r="E23" s="5">
        <f t="shared" si="2"/>
        <v>0</v>
      </c>
      <c r="F23" s="5">
        <f t="shared" si="1"/>
        <v>100</v>
      </c>
    </row>
    <row r="24" spans="1:6" ht="60">
      <c r="A24" s="36" t="s">
        <v>47</v>
      </c>
      <c r="B24" s="19" t="s">
        <v>48</v>
      </c>
      <c r="C24" s="37">
        <v>27.6</v>
      </c>
      <c r="D24" s="37">
        <v>27.6</v>
      </c>
      <c r="E24" s="6">
        <f t="shared" si="2"/>
        <v>0</v>
      </c>
      <c r="F24" s="6">
        <f t="shared" si="1"/>
        <v>100</v>
      </c>
    </row>
    <row r="25" spans="1:6" s="11" customFormat="1" ht="14.25">
      <c r="A25" s="38" t="s">
        <v>49</v>
      </c>
      <c r="B25" s="18" t="s">
        <v>50</v>
      </c>
      <c r="C25" s="35">
        <f>C26+C28</f>
        <v>340.90000000000003</v>
      </c>
      <c r="D25" s="35">
        <f>D26+D28</f>
        <v>341</v>
      </c>
      <c r="E25" s="5">
        <f t="shared" si="2"/>
        <v>9.9999999999965894E-2</v>
      </c>
      <c r="F25" s="5">
        <f t="shared" si="1"/>
        <v>100.0293341155764</v>
      </c>
    </row>
    <row r="26" spans="1:6" s="11" customFormat="1">
      <c r="A26" s="39" t="s">
        <v>51</v>
      </c>
      <c r="B26" s="19" t="s">
        <v>52</v>
      </c>
      <c r="C26" s="37">
        <f>C27</f>
        <v>290.10000000000002</v>
      </c>
      <c r="D26" s="37">
        <f>D27</f>
        <v>290.2</v>
      </c>
      <c r="E26" s="6">
        <f t="shared" si="2"/>
        <v>9.9999999999965894E-2</v>
      </c>
      <c r="F26" s="6">
        <f t="shared" si="1"/>
        <v>100.03447087211306</v>
      </c>
    </row>
    <row r="27" spans="1:6" ht="45">
      <c r="A27" s="40" t="s">
        <v>53</v>
      </c>
      <c r="B27" s="19" t="s">
        <v>54</v>
      </c>
      <c r="C27" s="37">
        <v>290.10000000000002</v>
      </c>
      <c r="D27" s="37">
        <v>290.2</v>
      </c>
      <c r="E27" s="6">
        <f t="shared" si="2"/>
        <v>9.9999999999965894E-2</v>
      </c>
      <c r="F27" s="6">
        <f t="shared" si="1"/>
        <v>100.03447087211306</v>
      </c>
    </row>
    <row r="28" spans="1:6">
      <c r="A28" s="41" t="s">
        <v>55</v>
      </c>
      <c r="B28" s="20" t="s">
        <v>56</v>
      </c>
      <c r="C28" s="35">
        <f>C29</f>
        <v>50.8</v>
      </c>
      <c r="D28" s="35">
        <f>D29</f>
        <v>50.8</v>
      </c>
      <c r="E28" s="5">
        <f t="shared" si="2"/>
        <v>0</v>
      </c>
      <c r="F28" s="5">
        <f t="shared" si="1"/>
        <v>100</v>
      </c>
    </row>
    <row r="29" spans="1:6" s="11" customFormat="1" ht="45">
      <c r="A29" s="40" t="s">
        <v>57</v>
      </c>
      <c r="B29" s="19" t="s">
        <v>58</v>
      </c>
      <c r="C29" s="37">
        <v>50.8</v>
      </c>
      <c r="D29" s="37">
        <v>50.8</v>
      </c>
      <c r="E29" s="6">
        <f t="shared" si="2"/>
        <v>0</v>
      </c>
      <c r="F29" s="6">
        <f t="shared" si="1"/>
        <v>100</v>
      </c>
    </row>
    <row r="30" spans="1:6" s="11" customFormat="1" ht="28.5">
      <c r="A30" s="32" t="s">
        <v>14</v>
      </c>
      <c r="B30" s="20" t="s">
        <v>59</v>
      </c>
      <c r="C30" s="35">
        <f t="shared" ref="C30:D31" si="6">C31</f>
        <v>7.6</v>
      </c>
      <c r="D30" s="35">
        <f t="shared" si="6"/>
        <v>7.6</v>
      </c>
      <c r="E30" s="5">
        <f t="shared" si="2"/>
        <v>0</v>
      </c>
      <c r="F30" s="5">
        <f t="shared" si="1"/>
        <v>100</v>
      </c>
    </row>
    <row r="31" spans="1:6" ht="57.75">
      <c r="A31" s="42" t="s">
        <v>60</v>
      </c>
      <c r="B31" s="17" t="s">
        <v>61</v>
      </c>
      <c r="C31" s="35">
        <f>C32</f>
        <v>7.6</v>
      </c>
      <c r="D31" s="35">
        <f t="shared" si="6"/>
        <v>7.6</v>
      </c>
      <c r="E31" s="5">
        <f t="shared" si="2"/>
        <v>0</v>
      </c>
      <c r="F31" s="5">
        <f t="shared" si="1"/>
        <v>100</v>
      </c>
    </row>
    <row r="32" spans="1:6" ht="90">
      <c r="A32" s="43" t="s">
        <v>62</v>
      </c>
      <c r="B32" s="21" t="s">
        <v>63</v>
      </c>
      <c r="C32" s="37">
        <v>7.6</v>
      </c>
      <c r="D32" s="37">
        <v>7.6</v>
      </c>
      <c r="E32" s="6">
        <f t="shared" si="2"/>
        <v>0</v>
      </c>
      <c r="F32" s="6">
        <f t="shared" si="1"/>
        <v>100</v>
      </c>
    </row>
    <row r="33" spans="1:6" ht="43.5">
      <c r="A33" s="16" t="s">
        <v>15</v>
      </c>
      <c r="B33" s="20" t="s">
        <v>16</v>
      </c>
      <c r="C33" s="35">
        <f>C34+C40</f>
        <v>642.79999999999995</v>
      </c>
      <c r="D33" s="35">
        <f t="shared" ref="D33:F33" si="7">D34+D40</f>
        <v>642.70000000000005</v>
      </c>
      <c r="E33" s="35">
        <f t="shared" si="7"/>
        <v>-0.10000000000002274</v>
      </c>
      <c r="F33" s="35">
        <f t="shared" si="7"/>
        <v>199.97767857142856</v>
      </c>
    </row>
    <row r="34" spans="1:6" ht="129">
      <c r="A34" s="16" t="s">
        <v>64</v>
      </c>
      <c r="B34" s="20" t="s">
        <v>65</v>
      </c>
      <c r="C34" s="35">
        <f>C35+C38</f>
        <v>194.8</v>
      </c>
      <c r="D34" s="35">
        <f>D35+D38</f>
        <v>194.8</v>
      </c>
      <c r="E34" s="5">
        <f t="shared" si="2"/>
        <v>0</v>
      </c>
      <c r="F34" s="5">
        <f t="shared" si="1"/>
        <v>100</v>
      </c>
    </row>
    <row r="35" spans="1:6" ht="105">
      <c r="A35" s="44" t="s">
        <v>66</v>
      </c>
      <c r="B35" s="19" t="s">
        <v>67</v>
      </c>
      <c r="C35" s="37">
        <f>C36</f>
        <v>14.4</v>
      </c>
      <c r="D35" s="37">
        <f t="shared" ref="D35:E36" si="8">D36</f>
        <v>14.4</v>
      </c>
      <c r="E35" s="37">
        <f t="shared" si="8"/>
        <v>0</v>
      </c>
      <c r="F35" s="6">
        <v>0</v>
      </c>
    </row>
    <row r="36" spans="1:6" ht="90">
      <c r="A36" s="44" t="s">
        <v>123</v>
      </c>
      <c r="B36" s="19" t="s">
        <v>69</v>
      </c>
      <c r="C36" s="37">
        <f>C37</f>
        <v>14.4</v>
      </c>
      <c r="D36" s="37">
        <f t="shared" si="8"/>
        <v>14.4</v>
      </c>
      <c r="E36" s="37">
        <f t="shared" si="8"/>
        <v>0</v>
      </c>
      <c r="F36" s="6">
        <v>0</v>
      </c>
    </row>
    <row r="37" spans="1:6" ht="90">
      <c r="A37" s="44" t="s">
        <v>68</v>
      </c>
      <c r="B37" s="19" t="s">
        <v>69</v>
      </c>
      <c r="C37" s="37">
        <v>14.4</v>
      </c>
      <c r="D37" s="37">
        <v>14.4</v>
      </c>
      <c r="E37" s="6">
        <f t="shared" si="2"/>
        <v>0</v>
      </c>
      <c r="F37" s="6">
        <v>0</v>
      </c>
    </row>
    <row r="38" spans="1:6" ht="45">
      <c r="A38" s="45" t="s">
        <v>70</v>
      </c>
      <c r="B38" s="19" t="s">
        <v>71</v>
      </c>
      <c r="C38" s="26">
        <f>C39</f>
        <v>180.4</v>
      </c>
      <c r="D38" s="26">
        <f>D39</f>
        <v>180.4</v>
      </c>
      <c r="E38" s="6">
        <f t="shared" si="2"/>
        <v>0</v>
      </c>
      <c r="F38" s="6">
        <f t="shared" si="1"/>
        <v>100</v>
      </c>
    </row>
    <row r="39" spans="1:6" ht="45">
      <c r="A39" s="46" t="s">
        <v>72</v>
      </c>
      <c r="B39" s="13" t="s">
        <v>73</v>
      </c>
      <c r="C39" s="26">
        <v>180.4</v>
      </c>
      <c r="D39" s="26">
        <v>180.4</v>
      </c>
      <c r="E39" s="6">
        <f t="shared" si="2"/>
        <v>0</v>
      </c>
      <c r="F39" s="6">
        <f t="shared" si="1"/>
        <v>100</v>
      </c>
    </row>
    <row r="40" spans="1:6" ht="105">
      <c r="A40" s="47" t="s">
        <v>74</v>
      </c>
      <c r="B40" s="13" t="s">
        <v>75</v>
      </c>
      <c r="C40" s="26">
        <f t="shared" ref="C40:D41" si="9">C41</f>
        <v>448</v>
      </c>
      <c r="D40" s="26">
        <f t="shared" si="9"/>
        <v>447.9</v>
      </c>
      <c r="E40" s="6">
        <f t="shared" si="2"/>
        <v>-0.10000000000002274</v>
      </c>
      <c r="F40" s="6">
        <f t="shared" si="1"/>
        <v>99.977678571428569</v>
      </c>
    </row>
    <row r="41" spans="1:6" s="10" customFormat="1" ht="90">
      <c r="A41" s="47" t="s">
        <v>76</v>
      </c>
      <c r="B41" s="13" t="s">
        <v>77</v>
      </c>
      <c r="C41" s="26">
        <f t="shared" si="9"/>
        <v>448</v>
      </c>
      <c r="D41" s="26">
        <f t="shared" si="9"/>
        <v>447.9</v>
      </c>
      <c r="E41" s="6">
        <f t="shared" si="2"/>
        <v>-0.10000000000002274</v>
      </c>
      <c r="F41" s="6">
        <f t="shared" si="1"/>
        <v>99.977678571428569</v>
      </c>
    </row>
    <row r="42" spans="1:6" s="10" customFormat="1" ht="90">
      <c r="A42" s="47" t="s">
        <v>124</v>
      </c>
      <c r="B42" s="13" t="s">
        <v>78</v>
      </c>
      <c r="C42" s="26">
        <v>448</v>
      </c>
      <c r="D42" s="26">
        <v>447.9</v>
      </c>
      <c r="E42" s="6">
        <f t="shared" si="2"/>
        <v>-0.10000000000002274</v>
      </c>
      <c r="F42" s="6">
        <f t="shared" si="1"/>
        <v>99.977678571428569</v>
      </c>
    </row>
    <row r="43" spans="1:6" s="11" customFormat="1" ht="42.75">
      <c r="A43" s="18" t="s">
        <v>17</v>
      </c>
      <c r="B43" s="20" t="s">
        <v>111</v>
      </c>
      <c r="C43" s="28">
        <f t="shared" ref="C43:F45" si="10">C44</f>
        <v>80.2</v>
      </c>
      <c r="D43" s="28">
        <f t="shared" si="10"/>
        <v>80.2</v>
      </c>
      <c r="E43" s="5">
        <f t="shared" si="2"/>
        <v>0</v>
      </c>
      <c r="F43" s="5">
        <f t="shared" si="1"/>
        <v>100</v>
      </c>
    </row>
    <row r="44" spans="1:6" s="11" customFormat="1">
      <c r="A44" s="48" t="s">
        <v>79</v>
      </c>
      <c r="B44" s="19" t="s">
        <v>18</v>
      </c>
      <c r="C44" s="26">
        <f>C45</f>
        <v>80.2</v>
      </c>
      <c r="D44" s="26">
        <f t="shared" si="10"/>
        <v>80.2</v>
      </c>
      <c r="E44" s="26">
        <f t="shared" si="10"/>
        <v>0</v>
      </c>
      <c r="F44" s="26">
        <f t="shared" si="10"/>
        <v>100</v>
      </c>
    </row>
    <row r="45" spans="1:6" s="11" customFormat="1" ht="60">
      <c r="A45" s="48" t="s">
        <v>125</v>
      </c>
      <c r="B45" s="19" t="s">
        <v>112</v>
      </c>
      <c r="C45" s="26">
        <f t="shared" si="10"/>
        <v>80.2</v>
      </c>
      <c r="D45" s="26">
        <f t="shared" si="10"/>
        <v>80.2</v>
      </c>
      <c r="E45" s="6">
        <f t="shared" si="2"/>
        <v>0</v>
      </c>
      <c r="F45" s="6">
        <f t="shared" si="1"/>
        <v>100</v>
      </c>
    </row>
    <row r="46" spans="1:6" s="11" customFormat="1" ht="45">
      <c r="A46" s="49" t="s">
        <v>80</v>
      </c>
      <c r="B46" s="19" t="s">
        <v>113</v>
      </c>
      <c r="C46" s="37">
        <v>80.2</v>
      </c>
      <c r="D46" s="37">
        <v>80.2</v>
      </c>
      <c r="E46" s="6">
        <f t="shared" si="2"/>
        <v>0</v>
      </c>
      <c r="F46" s="6">
        <f t="shared" si="1"/>
        <v>100</v>
      </c>
    </row>
    <row r="47" spans="1:6" s="11" customFormat="1" ht="14.25">
      <c r="A47" s="50" t="s">
        <v>19</v>
      </c>
      <c r="B47" s="16" t="s">
        <v>81</v>
      </c>
      <c r="C47" s="28">
        <f>C48+C75+C71</f>
        <v>43811.8</v>
      </c>
      <c r="D47" s="28">
        <f t="shared" ref="D47:E47" si="11">D48+D75+D71</f>
        <v>43520.700000000004</v>
      </c>
      <c r="E47" s="28">
        <f t="shared" si="11"/>
        <v>-291.09999999999854</v>
      </c>
      <c r="F47" s="5">
        <f t="shared" si="1"/>
        <v>99.335567130316477</v>
      </c>
    </row>
    <row r="48" spans="1:6" s="11" customFormat="1" ht="42.75">
      <c r="A48" s="51" t="s">
        <v>20</v>
      </c>
      <c r="B48" s="17" t="s">
        <v>82</v>
      </c>
      <c r="C48" s="28">
        <f>C49+C67+C61+C55</f>
        <v>44474.5</v>
      </c>
      <c r="D48" s="28">
        <f>D49+D67+D61+D55</f>
        <v>44183.4</v>
      </c>
      <c r="E48" s="5">
        <f t="shared" si="2"/>
        <v>-291.09999999999854</v>
      </c>
      <c r="F48" s="5">
        <f t="shared" si="1"/>
        <v>99.345467627516896</v>
      </c>
    </row>
    <row r="49" spans="1:6" ht="30">
      <c r="A49" s="52" t="s">
        <v>83</v>
      </c>
      <c r="B49" s="22" t="s">
        <v>84</v>
      </c>
      <c r="C49" s="28">
        <f>C50+C52+C51</f>
        <v>9383.4000000000015</v>
      </c>
      <c r="D49" s="28">
        <f t="shared" ref="D49:E49" si="12">D50+D52+D51</f>
        <v>9383.4000000000015</v>
      </c>
      <c r="E49" s="28">
        <f t="shared" si="12"/>
        <v>0</v>
      </c>
      <c r="F49" s="5">
        <f t="shared" si="1"/>
        <v>100</v>
      </c>
    </row>
    <row r="50" spans="1:6" s="11" customFormat="1" ht="30">
      <c r="A50" s="53" t="s">
        <v>126</v>
      </c>
      <c r="B50" s="23" t="s">
        <v>114</v>
      </c>
      <c r="C50" s="26">
        <v>1560.3</v>
      </c>
      <c r="D50" s="26">
        <v>1560.3</v>
      </c>
      <c r="E50" s="6">
        <f t="shared" si="2"/>
        <v>0</v>
      </c>
      <c r="F50" s="6">
        <f t="shared" si="1"/>
        <v>100</v>
      </c>
    </row>
    <row r="51" spans="1:6" s="11" customFormat="1" ht="45">
      <c r="A51" s="53" t="s">
        <v>135</v>
      </c>
      <c r="B51" s="23" t="s">
        <v>134</v>
      </c>
      <c r="C51" s="26">
        <v>2754.3</v>
      </c>
      <c r="D51" s="26">
        <v>2754.3</v>
      </c>
      <c r="E51" s="6">
        <f t="shared" si="2"/>
        <v>0</v>
      </c>
      <c r="F51" s="6">
        <f t="shared" si="1"/>
        <v>100</v>
      </c>
    </row>
    <row r="52" spans="1:6" s="11" customFormat="1">
      <c r="A52" s="54" t="s">
        <v>85</v>
      </c>
      <c r="B52" s="23" t="s">
        <v>86</v>
      </c>
      <c r="C52" s="26">
        <f t="shared" ref="C52:D53" si="13">C53</f>
        <v>5068.8</v>
      </c>
      <c r="D52" s="26">
        <f t="shared" si="13"/>
        <v>5068.8</v>
      </c>
      <c r="E52" s="6">
        <f t="shared" si="2"/>
        <v>0</v>
      </c>
      <c r="F52" s="6">
        <f t="shared" si="1"/>
        <v>100</v>
      </c>
    </row>
    <row r="53" spans="1:6" ht="30">
      <c r="A53" s="54" t="s">
        <v>87</v>
      </c>
      <c r="B53" s="23" t="s">
        <v>88</v>
      </c>
      <c r="C53" s="26">
        <f t="shared" si="13"/>
        <v>5068.8</v>
      </c>
      <c r="D53" s="26">
        <f t="shared" si="13"/>
        <v>5068.8</v>
      </c>
      <c r="E53" s="6">
        <f t="shared" si="2"/>
        <v>0</v>
      </c>
      <c r="F53" s="6">
        <f t="shared" si="1"/>
        <v>100</v>
      </c>
    </row>
    <row r="54" spans="1:6" ht="60">
      <c r="A54" s="54" t="s">
        <v>87</v>
      </c>
      <c r="B54" s="23" t="s">
        <v>129</v>
      </c>
      <c r="C54" s="26">
        <v>5068.8</v>
      </c>
      <c r="D54" s="26">
        <v>5068.8</v>
      </c>
      <c r="E54" s="6">
        <f t="shared" si="2"/>
        <v>0</v>
      </c>
      <c r="F54" s="6">
        <f t="shared" si="1"/>
        <v>100</v>
      </c>
    </row>
    <row r="55" spans="1:6" ht="43.5">
      <c r="A55" s="55" t="s">
        <v>21</v>
      </c>
      <c r="B55" s="24" t="s">
        <v>22</v>
      </c>
      <c r="C55" s="28">
        <f t="shared" ref="C55:D56" si="14">C56</f>
        <v>19255.5</v>
      </c>
      <c r="D55" s="28">
        <f t="shared" si="14"/>
        <v>19254.900000000001</v>
      </c>
      <c r="E55" s="58">
        <f t="shared" si="2"/>
        <v>-0.59999999999854481</v>
      </c>
      <c r="F55" s="5">
        <f t="shared" si="1"/>
        <v>99.996884007166798</v>
      </c>
    </row>
    <row r="56" spans="1:6">
      <c r="A56" s="56" t="s">
        <v>89</v>
      </c>
      <c r="B56" s="23" t="s">
        <v>90</v>
      </c>
      <c r="C56" s="26">
        <f t="shared" si="14"/>
        <v>19255.5</v>
      </c>
      <c r="D56" s="26">
        <f t="shared" si="14"/>
        <v>19254.900000000001</v>
      </c>
      <c r="E56" s="59">
        <f t="shared" si="2"/>
        <v>-0.59999999999854481</v>
      </c>
      <c r="F56" s="6">
        <f t="shared" si="1"/>
        <v>99.996884007166798</v>
      </c>
    </row>
    <row r="57" spans="1:6" ht="30">
      <c r="A57" s="56" t="s">
        <v>91</v>
      </c>
      <c r="B57" s="23" t="s">
        <v>92</v>
      </c>
      <c r="C57" s="26">
        <f>C58+C60+C59</f>
        <v>19255.5</v>
      </c>
      <c r="D57" s="26">
        <f>D58+D60+D59</f>
        <v>19254.900000000001</v>
      </c>
      <c r="E57" s="26">
        <f t="shared" ref="E57" si="15">E58+E60+E59</f>
        <v>-0.60000000000000142</v>
      </c>
      <c r="F57" s="6">
        <f t="shared" si="1"/>
        <v>99.996884007166798</v>
      </c>
    </row>
    <row r="58" spans="1:6" ht="120" customHeight="1">
      <c r="A58" s="56" t="s">
        <v>91</v>
      </c>
      <c r="B58" s="23" t="s">
        <v>115</v>
      </c>
      <c r="C58" s="26">
        <v>60</v>
      </c>
      <c r="D58" s="26">
        <v>59.4</v>
      </c>
      <c r="E58" s="6">
        <f t="shared" si="2"/>
        <v>-0.60000000000000142</v>
      </c>
      <c r="F58" s="6">
        <f t="shared" si="1"/>
        <v>99</v>
      </c>
    </row>
    <row r="59" spans="1:6" ht="45">
      <c r="A59" s="56" t="s">
        <v>91</v>
      </c>
      <c r="B59" s="23" t="s">
        <v>136</v>
      </c>
      <c r="C59" s="26">
        <v>1000</v>
      </c>
      <c r="D59" s="26">
        <v>1000</v>
      </c>
      <c r="E59" s="6">
        <f t="shared" ref="E59" si="16">D59-C59</f>
        <v>0</v>
      </c>
      <c r="F59" s="6">
        <f t="shared" ref="F59" si="17">D59*100/C59</f>
        <v>100</v>
      </c>
    </row>
    <row r="60" spans="1:6" ht="105">
      <c r="A60" s="56" t="s">
        <v>91</v>
      </c>
      <c r="B60" s="23" t="s">
        <v>130</v>
      </c>
      <c r="C60" s="26">
        <v>18195.5</v>
      </c>
      <c r="D60" s="26">
        <v>18195.5</v>
      </c>
      <c r="E60" s="6">
        <f t="shared" si="2"/>
        <v>0</v>
      </c>
      <c r="F60" s="6">
        <f t="shared" si="1"/>
        <v>100</v>
      </c>
    </row>
    <row r="61" spans="1:6" ht="29.25">
      <c r="A61" s="41" t="s">
        <v>23</v>
      </c>
      <c r="B61" s="24" t="s">
        <v>24</v>
      </c>
      <c r="C61" s="28">
        <f>C63+C65</f>
        <v>176.39999999999998</v>
      </c>
      <c r="D61" s="28">
        <f>D63+D65</f>
        <v>131.1</v>
      </c>
      <c r="E61" s="5">
        <f t="shared" si="2"/>
        <v>-45.299999999999983</v>
      </c>
      <c r="F61" s="5">
        <f t="shared" ref="F61:F77" si="18">D61*100/C61</f>
        <v>74.319727891156475</v>
      </c>
    </row>
    <row r="62" spans="1:6" ht="45">
      <c r="A62" s="56" t="s">
        <v>93</v>
      </c>
      <c r="B62" s="14" t="s">
        <v>94</v>
      </c>
      <c r="C62" s="26">
        <f>C63</f>
        <v>23.7</v>
      </c>
      <c r="D62" s="26">
        <f>D63</f>
        <v>23.7</v>
      </c>
      <c r="E62" s="6">
        <f t="shared" ref="E62:E67" si="19">D62-C62</f>
        <v>0</v>
      </c>
      <c r="F62" s="6">
        <f t="shared" si="18"/>
        <v>100</v>
      </c>
    </row>
    <row r="63" spans="1:6" ht="45">
      <c r="A63" s="53" t="s">
        <v>95</v>
      </c>
      <c r="B63" s="14" t="s">
        <v>116</v>
      </c>
      <c r="C63" s="26">
        <f>C64</f>
        <v>23.7</v>
      </c>
      <c r="D63" s="26">
        <f t="shared" ref="D63:E63" si="20">D64</f>
        <v>23.7</v>
      </c>
      <c r="E63" s="26">
        <f t="shared" si="20"/>
        <v>0</v>
      </c>
      <c r="F63" s="6">
        <f t="shared" si="18"/>
        <v>100</v>
      </c>
    </row>
    <row r="64" spans="1:6" ht="60">
      <c r="A64" s="56" t="s">
        <v>95</v>
      </c>
      <c r="B64" s="14" t="s">
        <v>96</v>
      </c>
      <c r="C64" s="26">
        <v>23.7</v>
      </c>
      <c r="D64" s="26">
        <v>23.7</v>
      </c>
      <c r="E64" s="6">
        <f t="shared" si="19"/>
        <v>0</v>
      </c>
      <c r="F64" s="6">
        <f t="shared" si="18"/>
        <v>100</v>
      </c>
    </row>
    <row r="65" spans="1:6" ht="45">
      <c r="A65" s="56" t="s">
        <v>97</v>
      </c>
      <c r="B65" s="14" t="s">
        <v>98</v>
      </c>
      <c r="C65" s="26">
        <f>C66</f>
        <v>152.69999999999999</v>
      </c>
      <c r="D65" s="26">
        <f>D66</f>
        <v>107.4</v>
      </c>
      <c r="E65" s="6">
        <f t="shared" si="19"/>
        <v>-45.299999999999983</v>
      </c>
      <c r="F65" s="6">
        <f t="shared" si="18"/>
        <v>70.333988212180756</v>
      </c>
    </row>
    <row r="66" spans="1:6" ht="60">
      <c r="A66" s="56" t="s">
        <v>99</v>
      </c>
      <c r="B66" s="14" t="s">
        <v>100</v>
      </c>
      <c r="C66" s="26">
        <v>152.69999999999999</v>
      </c>
      <c r="D66" s="26">
        <v>107.4</v>
      </c>
      <c r="E66" s="6">
        <f t="shared" si="19"/>
        <v>-45.299999999999983</v>
      </c>
      <c r="F66" s="6">
        <f t="shared" si="18"/>
        <v>70.333988212180756</v>
      </c>
    </row>
    <row r="67" spans="1:6">
      <c r="A67" s="41" t="s">
        <v>25</v>
      </c>
      <c r="B67" s="24" t="s">
        <v>26</v>
      </c>
      <c r="C67" s="28">
        <f>C68+C70</f>
        <v>15659.2</v>
      </c>
      <c r="D67" s="28">
        <f>D68+D70</f>
        <v>15414</v>
      </c>
      <c r="E67" s="5">
        <f t="shared" si="19"/>
        <v>-245.20000000000073</v>
      </c>
      <c r="F67" s="5">
        <f t="shared" si="18"/>
        <v>98.434147338305905</v>
      </c>
    </row>
    <row r="68" spans="1:6" ht="75">
      <c r="A68" s="56" t="s">
        <v>101</v>
      </c>
      <c r="B68" s="14" t="s">
        <v>102</v>
      </c>
      <c r="C68" s="26">
        <f>C69</f>
        <v>1502.7</v>
      </c>
      <c r="D68" s="26">
        <f>D69</f>
        <v>1502.2</v>
      </c>
      <c r="E68" s="6">
        <f t="shared" ref="E68:E77" si="21">D68-C68</f>
        <v>-0.5</v>
      </c>
      <c r="F68" s="6">
        <f t="shared" si="18"/>
        <v>99.966726558860714</v>
      </c>
    </row>
    <row r="69" spans="1:6" ht="90">
      <c r="A69" s="56" t="s">
        <v>103</v>
      </c>
      <c r="B69" s="14" t="s">
        <v>131</v>
      </c>
      <c r="C69" s="26">
        <v>1502.7</v>
      </c>
      <c r="D69" s="26">
        <v>1502.2</v>
      </c>
      <c r="E69" s="6">
        <f t="shared" si="21"/>
        <v>-0.5</v>
      </c>
      <c r="F69" s="6">
        <f t="shared" si="18"/>
        <v>99.966726558860714</v>
      </c>
    </row>
    <row r="70" spans="1:6" ht="30">
      <c r="A70" s="56" t="s">
        <v>104</v>
      </c>
      <c r="B70" s="15" t="s">
        <v>117</v>
      </c>
      <c r="C70" s="26">
        <v>14156.5</v>
      </c>
      <c r="D70" s="26">
        <v>13911.8</v>
      </c>
      <c r="E70" s="26">
        <f t="shared" si="21"/>
        <v>-244.70000000000073</v>
      </c>
      <c r="F70" s="6">
        <f t="shared" si="18"/>
        <v>98.271465404584461</v>
      </c>
    </row>
    <row r="71" spans="1:6" ht="29.25">
      <c r="A71" s="62" t="s">
        <v>140</v>
      </c>
      <c r="B71" s="60" t="s">
        <v>137</v>
      </c>
      <c r="C71" s="35">
        <f>C72</f>
        <v>20</v>
      </c>
      <c r="D71" s="35">
        <f>D72</f>
        <v>20</v>
      </c>
      <c r="E71" s="5">
        <f t="shared" si="21"/>
        <v>0</v>
      </c>
      <c r="F71" s="5">
        <f t="shared" si="18"/>
        <v>100</v>
      </c>
    </row>
    <row r="72" spans="1:6" ht="30">
      <c r="A72" s="63" t="s">
        <v>141</v>
      </c>
      <c r="B72" s="61" t="s">
        <v>138</v>
      </c>
      <c r="C72" s="37">
        <f>C73+C74</f>
        <v>20</v>
      </c>
      <c r="D72" s="37">
        <f>D73+D74</f>
        <v>20</v>
      </c>
      <c r="E72" s="6">
        <f t="shared" si="21"/>
        <v>0</v>
      </c>
      <c r="F72" s="6">
        <f t="shared" si="18"/>
        <v>100</v>
      </c>
    </row>
    <row r="73" spans="1:6" ht="60">
      <c r="A73" s="63" t="s">
        <v>142</v>
      </c>
      <c r="B73" s="61" t="s">
        <v>139</v>
      </c>
      <c r="C73" s="37">
        <v>10</v>
      </c>
      <c r="D73" s="37">
        <v>10</v>
      </c>
      <c r="E73" s="6">
        <f t="shared" si="21"/>
        <v>0</v>
      </c>
      <c r="F73" s="6">
        <f t="shared" si="18"/>
        <v>100</v>
      </c>
    </row>
    <row r="74" spans="1:6" ht="30">
      <c r="A74" s="63" t="s">
        <v>143</v>
      </c>
      <c r="B74" s="61" t="s">
        <v>138</v>
      </c>
      <c r="C74" s="37">
        <v>10</v>
      </c>
      <c r="D74" s="37">
        <v>10</v>
      </c>
      <c r="E74" s="6">
        <f t="shared" si="21"/>
        <v>0</v>
      </c>
      <c r="F74" s="6">
        <f t="shared" si="18"/>
        <v>100</v>
      </c>
    </row>
    <row r="75" spans="1:6" ht="43.5">
      <c r="A75" s="55" t="s">
        <v>27</v>
      </c>
      <c r="B75" s="25" t="s">
        <v>128</v>
      </c>
      <c r="C75" s="35">
        <f>C76</f>
        <v>-682.7</v>
      </c>
      <c r="D75" s="35">
        <f t="shared" ref="D75:D76" si="22">D76</f>
        <v>-682.7</v>
      </c>
      <c r="E75" s="5">
        <f t="shared" si="21"/>
        <v>0</v>
      </c>
      <c r="F75" s="5">
        <f>D75*100/C75</f>
        <v>100</v>
      </c>
    </row>
    <row r="76" spans="1:6" ht="60">
      <c r="A76" s="56" t="s">
        <v>127</v>
      </c>
      <c r="B76" s="15" t="s">
        <v>105</v>
      </c>
      <c r="C76" s="37">
        <f>C77</f>
        <v>-682.7</v>
      </c>
      <c r="D76" s="37">
        <f t="shared" si="22"/>
        <v>-682.7</v>
      </c>
      <c r="E76" s="5">
        <f t="shared" si="21"/>
        <v>0</v>
      </c>
      <c r="F76" s="6">
        <f t="shared" si="18"/>
        <v>100</v>
      </c>
    </row>
    <row r="77" spans="1:6" ht="60">
      <c r="A77" s="56" t="s">
        <v>132</v>
      </c>
      <c r="B77" s="15" t="s">
        <v>118</v>
      </c>
      <c r="C77" s="37">
        <v>-682.7</v>
      </c>
      <c r="D77" s="37">
        <v>-682.7</v>
      </c>
      <c r="E77" s="5">
        <f t="shared" si="21"/>
        <v>0</v>
      </c>
      <c r="F77" s="6">
        <f t="shared" si="18"/>
        <v>100</v>
      </c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2020-10-13T10:09:28Z</dcterms:modified>
</cp:coreProperties>
</file>