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 СОГЛАШЕНИЯ\14 Тельвисочный сельсовет НАО\Бюджет\2023\4_Квартальные отчеты\2_полугодие 2023\Заключение\"/>
    </mc:Choice>
  </mc:AlternateContent>
  <bookViews>
    <workbookView xWindow="0" yWindow="0" windowWidth="13005" windowHeight="9150"/>
  </bookViews>
  <sheets>
    <sheet name="Лист1" sheetId="1" r:id="rId1"/>
  </sheets>
  <definedNames>
    <definedName name="_xlnm.Print_Area" localSheetId="0">Лист1!$A$1:$F$31</definedName>
  </definedNames>
  <calcPr calcId="162913"/>
</workbook>
</file>

<file path=xl/calcChain.xml><?xml version="1.0" encoding="utf-8"?>
<calcChain xmlns="http://schemas.openxmlformats.org/spreadsheetml/2006/main">
  <c r="E31" i="1" l="1"/>
  <c r="E30" i="1"/>
  <c r="E28" i="1"/>
  <c r="E26" i="1"/>
  <c r="E24" i="1"/>
  <c r="E22" i="1"/>
  <c r="E20" i="1"/>
  <c r="E18" i="1"/>
  <c r="E16" i="1"/>
  <c r="E14" i="1"/>
  <c r="E11" i="1"/>
  <c r="E9" i="1"/>
  <c r="E12" i="1" l="1"/>
  <c r="E7" i="1"/>
  <c r="C31" i="1"/>
  <c r="D30" i="1"/>
  <c r="D28" i="1"/>
  <c r="D26" i="1"/>
  <c r="D24" i="1"/>
  <c r="D22" i="1"/>
  <c r="D20" i="1"/>
  <c r="D18" i="1"/>
  <c r="D16" i="1"/>
  <c r="D14" i="1"/>
  <c r="D12" i="1"/>
  <c r="D11" i="1"/>
  <c r="D9" i="1"/>
  <c r="D7" i="1"/>
  <c r="D31" i="1" l="1"/>
  <c r="C12" i="1"/>
  <c r="B12" i="1"/>
  <c r="C30" i="1" l="1"/>
  <c r="C26" i="1" l="1"/>
  <c r="F30" i="1" l="1"/>
  <c r="F16" i="1"/>
  <c r="F28" i="1" l="1"/>
  <c r="F22" i="1"/>
  <c r="F9" i="1"/>
  <c r="C24" i="1"/>
  <c r="C22" i="1"/>
  <c r="F20" i="1" l="1"/>
  <c r="F18" i="1"/>
  <c r="F11" i="1"/>
  <c r="F14" i="1" l="1"/>
  <c r="B7" i="1" l="1"/>
  <c r="B31" i="1" s="1"/>
  <c r="C9" i="1" l="1"/>
  <c r="F7" i="1" l="1"/>
  <c r="C11" i="1"/>
  <c r="C7" i="1" l="1"/>
  <c r="C28" i="1"/>
  <c r="C20" i="1"/>
  <c r="C18" i="1"/>
  <c r="C16" i="1"/>
  <c r="C14" i="1"/>
  <c r="F12" i="1" l="1"/>
</calcChain>
</file>

<file path=xl/sharedStrings.xml><?xml version="1.0" encoding="utf-8"?>
<sst xmlns="http://schemas.openxmlformats.org/spreadsheetml/2006/main" count="69" uniqueCount="26">
  <si>
    <t>Наименование показателя</t>
  </si>
  <si>
    <t>Изменение показателей</t>
  </si>
  <si>
    <t>%</t>
  </si>
  <si>
    <t>ДОХОДЫ</t>
  </si>
  <si>
    <t>Налоговые и неналоговые доходы</t>
  </si>
  <si>
    <t>в т.ч. изменения</t>
  </si>
  <si>
    <t>Безвозмездные поступления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</si>
  <si>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</si>
  <si>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</si>
  <si>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</si>
  <si>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</si>
  <si>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</si>
  <si>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</si>
  <si>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Х</t>
  </si>
  <si>
    <t>сумма, тыс. руб.</t>
  </si>
  <si>
    <t>ДЕФИЦИТ (-) / ПРОФИЦИТ (+)</t>
  </si>
  <si>
    <t>Образование</t>
  </si>
  <si>
    <t>Физическая культура и спорт</t>
  </si>
  <si>
    <t xml:space="preserve">Бюджетные назначения, утвержденные Решениями Совета депутатов Сельского поселения «Тельвисочный сельсовет» ЗР НАО, тыс. руб. </t>
  </si>
  <si>
    <t>Жилищно-коммунальное хозяйство</t>
  </si>
  <si>
    <t>Культура, кинематография</t>
  </si>
  <si>
    <t>Первоначальные бюджетные назначения, тыс. руб.            от 26.12.2022 № 2</t>
  </si>
  <si>
    <t>от 30.03.2023 № 1</t>
  </si>
  <si>
    <t>ПРИЛОЖЕНИЕ № 1  к заключению по отчету об исполнении бюджета Сельского поселения «Тельвисочный сельсовет» ЗР НАО за полугодие 2023 года</t>
  </si>
  <si>
    <t>Динамика изменений основных характеристик местного бюджета (доходы, расходы, дефицит) за полугодие 2023 года</t>
  </si>
  <si>
    <t>28.06.2023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</si>
</sst>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1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11" fontId="3" fillId="0" borderId="1" xfId="0" applyNumberFormat="1" applyFont="1" applyBorder="1" applyAlignment="1">
      <alignment horizontal="center" vertical="center" wrapText="1"/>
    </xf>
    <xf numFmtId="11" fontId="3" fillId="0" borderId="2" xfId="0" applyNumberFormat="1" applyFont="1" applyBorder="1" applyAlignment="1">
      <alignment horizontal="center" vertical="center" wrapText="1"/>
    </xf>
    <xf numFmtId="11" fontId="3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11" fontId="3" fillId="0" borderId="5" xfId="0" applyNumberFormat="1" applyFont="1" applyBorder="1" applyAlignment="1">
      <alignment horizontal="center" vertical="center" wrapText="1"/>
    </xf>
    <xf numFmtId="11" fontId="3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4" zoomScale="90" zoomScaleNormal="110" zoomScaleSheetLayoutView="90" workbookViewId="0">
      <selection activeCell="D10" sqref="D10"/>
    </sheetView>
  </sheetViews>
  <sheetFormatPr defaultRowHeight="15" x14ac:dyDescent="0.25"/>
  <cols>
    <col min="1" max="1" width="37.28515625" customWidth="1"/>
    <col min="2" max="2" width="19" customWidth="1"/>
    <col min="3" max="3" width="27" customWidth="1"/>
    <col min="4" max="4" width="21" style="1" customWidth="1"/>
    <col min="5" max="6" width="15.7109375" customWidth="1"/>
  </cols>
  <sheetData>
    <row r="1" spans="1:9" s="1" customFormat="1" ht="51" customHeight="1" x14ac:dyDescent="0.25">
      <c r="C1" s="26" t="s">
        <v>23</v>
      </c>
      <c r="D1" s="26"/>
      <c r="E1" s="26"/>
      <c r="F1" s="26"/>
    </row>
    <row r="2" spans="1:9" s="1" customFormat="1" ht="25.5" customHeight="1" x14ac:dyDescent="0.25">
      <c r="E2" s="21"/>
      <c r="F2" s="21"/>
    </row>
    <row r="3" spans="1:9" s="1" customFormat="1" x14ac:dyDescent="0.25">
      <c r="A3" s="25" t="s">
        <v>24</v>
      </c>
      <c r="B3" s="25"/>
      <c r="C3" s="25"/>
      <c r="D3" s="25"/>
      <c r="E3" s="25"/>
      <c r="F3" s="25"/>
    </row>
    <row r="4" spans="1:9" s="1" customFormat="1" ht="16.5" x14ac:dyDescent="0.25">
      <c r="A4" s="2"/>
      <c r="B4" s="3"/>
      <c r="C4" s="2"/>
      <c r="D4" s="2"/>
      <c r="E4" s="2"/>
      <c r="F4" s="4"/>
    </row>
    <row r="5" spans="1:9" ht="90.6" customHeight="1" x14ac:dyDescent="0.25">
      <c r="A5" s="22" t="s">
        <v>0</v>
      </c>
      <c r="B5" s="23" t="s">
        <v>21</v>
      </c>
      <c r="C5" s="27" t="s">
        <v>18</v>
      </c>
      <c r="D5" s="28"/>
      <c r="E5" s="22" t="s">
        <v>1</v>
      </c>
      <c r="F5" s="22"/>
      <c r="G5" s="9"/>
      <c r="H5" s="9"/>
      <c r="I5" s="9"/>
    </row>
    <row r="6" spans="1:9" ht="30.75" customHeight="1" x14ac:dyDescent="0.25">
      <c r="A6" s="22"/>
      <c r="B6" s="24"/>
      <c r="C6" s="7" t="s">
        <v>22</v>
      </c>
      <c r="D6" s="7" t="s">
        <v>25</v>
      </c>
      <c r="E6" s="10" t="s">
        <v>14</v>
      </c>
      <c r="F6" s="10" t="s">
        <v>2</v>
      </c>
      <c r="G6" s="9"/>
      <c r="H6" s="9"/>
      <c r="I6" s="9"/>
    </row>
    <row r="7" spans="1:9" x14ac:dyDescent="0.25">
      <c r="A7" s="11" t="s">
        <v>3</v>
      </c>
      <c r="B7" s="15">
        <f>B8+B10</f>
        <v>48180</v>
      </c>
      <c r="C7" s="15">
        <f>C8+C10</f>
        <v>57718.9</v>
      </c>
      <c r="D7" s="15">
        <f>D8+D10</f>
        <v>62141</v>
      </c>
      <c r="E7" s="15">
        <f>E9+E11</f>
        <v>13961</v>
      </c>
      <c r="F7" s="15">
        <f>SUM(E7/B7)*100</f>
        <v>28.976753839767539</v>
      </c>
      <c r="G7" s="9"/>
      <c r="H7" s="9"/>
      <c r="I7" s="9"/>
    </row>
    <row r="8" spans="1:9" ht="15" customHeight="1" x14ac:dyDescent="0.25">
      <c r="A8" s="12" t="s">
        <v>4</v>
      </c>
      <c r="B8" s="16">
        <v>3942.4</v>
      </c>
      <c r="C8" s="16">
        <v>3942.4</v>
      </c>
      <c r="D8" s="16">
        <v>3942.4</v>
      </c>
      <c r="E8" s="5" t="s">
        <v>13</v>
      </c>
      <c r="F8" s="5" t="s">
        <v>13</v>
      </c>
      <c r="G8" s="9"/>
      <c r="H8" s="9"/>
      <c r="I8" s="9"/>
    </row>
    <row r="9" spans="1:9" ht="15" customHeight="1" x14ac:dyDescent="0.25">
      <c r="A9" s="12" t="s">
        <v>5</v>
      </c>
      <c r="B9" s="6" t="s">
        <v>13</v>
      </c>
      <c r="C9" s="17">
        <f>C8-B8</f>
        <v>0</v>
      </c>
      <c r="D9" s="17">
        <f>D8-C8</f>
        <v>0</v>
      </c>
      <c r="E9" s="17">
        <f>D8-B8</f>
        <v>0</v>
      </c>
      <c r="F9" s="17">
        <f>SUM(E9/B8)*100</f>
        <v>0</v>
      </c>
      <c r="G9" s="9"/>
      <c r="H9" s="9"/>
      <c r="I9" s="9"/>
    </row>
    <row r="10" spans="1:9" ht="15" customHeight="1" x14ac:dyDescent="0.25">
      <c r="A10" s="12" t="s">
        <v>6</v>
      </c>
      <c r="B10" s="16">
        <v>44237.599999999999</v>
      </c>
      <c r="C10" s="16">
        <v>53776.5</v>
      </c>
      <c r="D10" s="16">
        <v>58198.6</v>
      </c>
      <c r="E10" s="5" t="s">
        <v>13</v>
      </c>
      <c r="F10" s="5" t="s">
        <v>13</v>
      </c>
      <c r="G10" s="9"/>
      <c r="H10" s="9"/>
      <c r="I10" s="9"/>
    </row>
    <row r="11" spans="1:9" ht="15" customHeight="1" x14ac:dyDescent="0.25">
      <c r="A11" s="12" t="s">
        <v>5</v>
      </c>
      <c r="B11" s="6" t="s">
        <v>13</v>
      </c>
      <c r="C11" s="17">
        <f>C10-B10</f>
        <v>9538.9000000000015</v>
      </c>
      <c r="D11" s="17">
        <f>D10-C10</f>
        <v>4422.0999999999985</v>
      </c>
      <c r="E11" s="17">
        <f>D10-B10</f>
        <v>13961</v>
      </c>
      <c r="F11" s="17">
        <f>SUM(E11/B10)*100</f>
        <v>31.559126173210121</v>
      </c>
      <c r="G11" s="9"/>
      <c r="H11" s="9"/>
      <c r="I11" s="9"/>
    </row>
    <row r="12" spans="1:9" x14ac:dyDescent="0.25">
      <c r="A12" s="11" t="s">
        <v>7</v>
      </c>
      <c r="B12" s="15">
        <f>B13+B15+B17+B19+B21+B27+B23+B29+B25</f>
        <v>48180</v>
      </c>
      <c r="C12" s="15">
        <f>C13+C15+C17+C19+C21+C27+C23+C29+C25</f>
        <v>118276.8</v>
      </c>
      <c r="D12" s="15">
        <f>D13+D15+D17+D19+D21+D27+D23+D29+D25</f>
        <v>123009.2</v>
      </c>
      <c r="E12" s="15">
        <f>E14+E16+E18+E20+E22+E28+E24+E26+E30</f>
        <v>74829.2</v>
      </c>
      <c r="F12" s="15">
        <f>E12/B12</f>
        <v>1.5531174761311748</v>
      </c>
      <c r="G12" s="9"/>
      <c r="H12" s="9"/>
      <c r="I12" s="9"/>
    </row>
    <row r="13" spans="1:9" ht="15" customHeight="1" x14ac:dyDescent="0.25">
      <c r="A13" s="13" t="s">
        <v>8</v>
      </c>
      <c r="B13" s="18">
        <v>19445.400000000001</v>
      </c>
      <c r="C13" s="18">
        <v>21100.799999999999</v>
      </c>
      <c r="D13" s="18">
        <v>21393.1</v>
      </c>
      <c r="E13" s="5" t="s">
        <v>13</v>
      </c>
      <c r="F13" s="5" t="s">
        <v>13</v>
      </c>
      <c r="G13" s="9"/>
      <c r="H13" s="9"/>
      <c r="I13" s="9"/>
    </row>
    <row r="14" spans="1:9" ht="15" customHeight="1" x14ac:dyDescent="0.25">
      <c r="A14" s="13" t="s">
        <v>5</v>
      </c>
      <c r="B14" s="6" t="s">
        <v>13</v>
      </c>
      <c r="C14" s="19">
        <f>C13-B13</f>
        <v>1655.3999999999978</v>
      </c>
      <c r="D14" s="19">
        <f>D13-C13</f>
        <v>292.29999999999927</v>
      </c>
      <c r="E14" s="17">
        <f>D13-B13</f>
        <v>1947.6999999999971</v>
      </c>
      <c r="F14" s="17">
        <f>SUM(E14/B13)*100</f>
        <v>10.016250629969026</v>
      </c>
      <c r="G14" s="9"/>
      <c r="H14" s="9"/>
      <c r="I14" s="9"/>
    </row>
    <row r="15" spans="1:9" ht="15" customHeight="1" x14ac:dyDescent="0.25">
      <c r="A15" s="13" t="s">
        <v>9</v>
      </c>
      <c r="B15" s="18">
        <v>206.1</v>
      </c>
      <c r="C15" s="18">
        <v>206.1</v>
      </c>
      <c r="D15" s="18">
        <v>207.7</v>
      </c>
      <c r="E15" s="5" t="s">
        <v>13</v>
      </c>
      <c r="F15" s="5" t="s">
        <v>13</v>
      </c>
      <c r="G15" s="9"/>
      <c r="H15" s="9"/>
      <c r="I15" s="9"/>
    </row>
    <row r="16" spans="1:9" ht="15" customHeight="1" x14ac:dyDescent="0.25">
      <c r="A16" s="13" t="s">
        <v>5</v>
      </c>
      <c r="B16" s="6" t="s">
        <v>13</v>
      </c>
      <c r="C16" s="19">
        <f>C15-B15</f>
        <v>0</v>
      </c>
      <c r="D16" s="19">
        <f>D15-C15</f>
        <v>1.5999999999999943</v>
      </c>
      <c r="E16" s="17">
        <f>D15-B15</f>
        <v>1.5999999999999943</v>
      </c>
      <c r="F16" s="17">
        <f>SUM(E16/B15)*100</f>
        <v>0.77632217370208367</v>
      </c>
      <c r="G16" s="9"/>
      <c r="H16" s="9"/>
      <c r="I16" s="9"/>
    </row>
    <row r="17" spans="1:9" ht="26.25" customHeight="1" x14ac:dyDescent="0.25">
      <c r="A17" s="13" t="s">
        <v>10</v>
      </c>
      <c r="B17" s="18">
        <v>1034</v>
      </c>
      <c r="C17" s="18">
        <v>1034</v>
      </c>
      <c r="D17" s="18">
        <v>1034</v>
      </c>
      <c r="E17" s="5" t="s">
        <v>13</v>
      </c>
      <c r="F17" s="5" t="s">
        <v>13</v>
      </c>
      <c r="G17" s="9"/>
      <c r="H17" s="9"/>
      <c r="I17" s="9"/>
    </row>
    <row r="18" spans="1:9" ht="15" customHeight="1" x14ac:dyDescent="0.25">
      <c r="A18" s="13" t="s">
        <v>5</v>
      </c>
      <c r="B18" s="6" t="s">
        <v>13</v>
      </c>
      <c r="C18" s="19">
        <f>C17-B17</f>
        <v>0</v>
      </c>
      <c r="D18" s="19">
        <f>D17-C17</f>
        <v>0</v>
      </c>
      <c r="E18" s="17">
        <f>D17-B17</f>
        <v>0</v>
      </c>
      <c r="F18" s="17">
        <f>SUM(E18/B17)*100</f>
        <v>0</v>
      </c>
      <c r="G18" s="9"/>
      <c r="H18" s="9"/>
      <c r="I18" s="9"/>
    </row>
    <row r="19" spans="1:9" ht="15" customHeight="1" x14ac:dyDescent="0.25">
      <c r="A19" s="13" t="s">
        <v>11</v>
      </c>
      <c r="B19" s="18">
        <v>12290.6</v>
      </c>
      <c r="C19" s="18">
        <v>12967.9</v>
      </c>
      <c r="D19" s="18">
        <v>12985.9</v>
      </c>
      <c r="E19" s="5" t="s">
        <v>13</v>
      </c>
      <c r="F19" s="5" t="s">
        <v>13</v>
      </c>
      <c r="G19" s="9"/>
      <c r="H19" s="9"/>
      <c r="I19" s="9"/>
    </row>
    <row r="20" spans="1:9" ht="15" customHeight="1" x14ac:dyDescent="0.25">
      <c r="A20" s="13" t="s">
        <v>5</v>
      </c>
      <c r="B20" s="6" t="s">
        <v>13</v>
      </c>
      <c r="C20" s="19">
        <f>C19-B19</f>
        <v>677.29999999999927</v>
      </c>
      <c r="D20" s="19">
        <f>D19-C19</f>
        <v>18</v>
      </c>
      <c r="E20" s="17">
        <f>D19-B19</f>
        <v>695.29999999999927</v>
      </c>
      <c r="F20" s="17">
        <f>SUM(E20/B19)*100</f>
        <v>5.6571688933005655</v>
      </c>
      <c r="G20" s="9"/>
      <c r="H20" s="9"/>
      <c r="I20" s="9"/>
    </row>
    <row r="21" spans="1:9" ht="15" customHeight="1" x14ac:dyDescent="0.25">
      <c r="A21" s="13" t="s">
        <v>19</v>
      </c>
      <c r="B21" s="18">
        <v>10504.2</v>
      </c>
      <c r="C21" s="18">
        <v>78159.8</v>
      </c>
      <c r="D21" s="18">
        <v>82580.3</v>
      </c>
      <c r="E21" s="5" t="s">
        <v>13</v>
      </c>
      <c r="F21" s="5" t="s">
        <v>13</v>
      </c>
      <c r="G21" s="9"/>
      <c r="H21" s="9"/>
      <c r="I21" s="9"/>
    </row>
    <row r="22" spans="1:9" ht="15" customHeight="1" x14ac:dyDescent="0.25">
      <c r="A22" s="13" t="s">
        <v>5</v>
      </c>
      <c r="B22" s="6" t="s">
        <v>13</v>
      </c>
      <c r="C22" s="19">
        <f>C21-B21</f>
        <v>67655.600000000006</v>
      </c>
      <c r="D22" s="19">
        <f>D21-C21</f>
        <v>4420.5</v>
      </c>
      <c r="E22" s="17">
        <f>D21-B21</f>
        <v>72076.100000000006</v>
      </c>
      <c r="F22" s="17">
        <f>SUM(E22/B21)*100</f>
        <v>686.16458178633309</v>
      </c>
      <c r="G22" s="9"/>
      <c r="H22" s="9"/>
      <c r="I22" s="9"/>
    </row>
    <row r="23" spans="1:9" s="1" customFormat="1" ht="15" customHeight="1" x14ac:dyDescent="0.25">
      <c r="A23" s="13" t="s">
        <v>16</v>
      </c>
      <c r="B23" s="20">
        <v>92.7</v>
      </c>
      <c r="C23" s="18">
        <v>92.7</v>
      </c>
      <c r="D23" s="18">
        <v>92.7</v>
      </c>
      <c r="E23" s="5" t="s">
        <v>13</v>
      </c>
      <c r="F23" s="5" t="s">
        <v>13</v>
      </c>
      <c r="G23" s="9"/>
      <c r="H23" s="9"/>
      <c r="I23" s="9"/>
    </row>
    <row r="24" spans="1:9" s="1" customFormat="1" ht="15" customHeight="1" x14ac:dyDescent="0.25">
      <c r="A24" s="13" t="s">
        <v>5</v>
      </c>
      <c r="B24" s="6" t="s">
        <v>13</v>
      </c>
      <c r="C24" s="19">
        <f>C23-B23</f>
        <v>0</v>
      </c>
      <c r="D24" s="19">
        <f>D23-C23</f>
        <v>0</v>
      </c>
      <c r="E24" s="17">
        <f>D23-B23</f>
        <v>0</v>
      </c>
      <c r="F24" s="17"/>
      <c r="G24" s="9"/>
      <c r="H24" s="9"/>
      <c r="I24" s="9"/>
    </row>
    <row r="25" spans="1:9" s="1" customFormat="1" ht="15" customHeight="1" x14ac:dyDescent="0.25">
      <c r="A25" s="13" t="s">
        <v>20</v>
      </c>
      <c r="B25" s="20">
        <v>425.1</v>
      </c>
      <c r="C25" s="18">
        <v>425.1</v>
      </c>
      <c r="D25" s="18">
        <v>425.1</v>
      </c>
      <c r="E25" s="5" t="s">
        <v>13</v>
      </c>
      <c r="F25" s="5" t="s">
        <v>13</v>
      </c>
      <c r="G25" s="9"/>
      <c r="H25" s="9"/>
      <c r="I25" s="9"/>
    </row>
    <row r="26" spans="1:9" s="1" customFormat="1" ht="15" customHeight="1" x14ac:dyDescent="0.25">
      <c r="A26" s="13" t="s">
        <v>5</v>
      </c>
      <c r="B26" s="6" t="s">
        <v>13</v>
      </c>
      <c r="C26" s="19">
        <f>C25-B25</f>
        <v>0</v>
      </c>
      <c r="D26" s="19">
        <f>D25-C25</f>
        <v>0</v>
      </c>
      <c r="E26" s="17">
        <f>D25-B25</f>
        <v>0</v>
      </c>
      <c r="F26" s="17"/>
      <c r="G26" s="9"/>
      <c r="H26" s="9"/>
      <c r="I26" s="9"/>
    </row>
    <row r="27" spans="1:9" ht="15" customHeight="1" x14ac:dyDescent="0.25">
      <c r="A27" s="13" t="s">
        <v>12</v>
      </c>
      <c r="B27" s="18">
        <v>4149</v>
      </c>
      <c r="C27" s="18">
        <v>4257.5</v>
      </c>
      <c r="D27" s="18">
        <v>4257.5</v>
      </c>
      <c r="E27" s="5" t="s">
        <v>13</v>
      </c>
      <c r="F27" s="5" t="s">
        <v>13</v>
      </c>
      <c r="G27" s="9"/>
      <c r="H27" s="9"/>
      <c r="I27" s="9"/>
    </row>
    <row r="28" spans="1:9" ht="15" customHeight="1" x14ac:dyDescent="0.25">
      <c r="A28" s="13" t="s">
        <v>5</v>
      </c>
      <c r="B28" s="6" t="s">
        <v>13</v>
      </c>
      <c r="C28" s="19">
        <f>C27-B27</f>
        <v>108.5</v>
      </c>
      <c r="D28" s="19">
        <f>D27-C27</f>
        <v>0</v>
      </c>
      <c r="E28" s="17">
        <f>D27-B27</f>
        <v>108.5</v>
      </c>
      <c r="F28" s="17">
        <f>SUM(E24/B23)*100</f>
        <v>0</v>
      </c>
      <c r="G28" s="9"/>
      <c r="H28" s="9"/>
      <c r="I28" s="9"/>
    </row>
    <row r="29" spans="1:9" s="1" customFormat="1" ht="15" customHeight="1" x14ac:dyDescent="0.25">
      <c r="A29" s="13" t="s">
        <v>17</v>
      </c>
      <c r="B29" s="20">
        <v>32.9</v>
      </c>
      <c r="C29" s="18">
        <v>32.9</v>
      </c>
      <c r="D29" s="18">
        <v>32.9</v>
      </c>
      <c r="E29" s="5" t="s">
        <v>13</v>
      </c>
      <c r="F29" s="5" t="s">
        <v>13</v>
      </c>
      <c r="G29" s="9"/>
      <c r="H29" s="9"/>
      <c r="I29" s="9"/>
    </row>
    <row r="30" spans="1:9" s="1" customFormat="1" ht="15" customHeight="1" x14ac:dyDescent="0.25">
      <c r="A30" s="13" t="s">
        <v>5</v>
      </c>
      <c r="B30" s="6" t="s">
        <v>13</v>
      </c>
      <c r="C30" s="19">
        <f>C29-B29</f>
        <v>0</v>
      </c>
      <c r="D30" s="19">
        <f>D29-C29</f>
        <v>0</v>
      </c>
      <c r="E30" s="17">
        <f>D29-B29</f>
        <v>0</v>
      </c>
      <c r="F30" s="17">
        <f>SUM(E30/B29)*100</f>
        <v>0</v>
      </c>
      <c r="G30" s="9"/>
      <c r="H30" s="9"/>
      <c r="I30" s="9"/>
    </row>
    <row r="31" spans="1:9" x14ac:dyDescent="0.25">
      <c r="A31" s="14" t="s">
        <v>15</v>
      </c>
      <c r="B31" s="8">
        <f>B7-B12</f>
        <v>0</v>
      </c>
      <c r="C31" s="8">
        <f>C7-C12</f>
        <v>-60557.9</v>
      </c>
      <c r="D31" s="8">
        <f>D7-D12</f>
        <v>-60868.2</v>
      </c>
      <c r="E31" s="8">
        <f>D31-B31</f>
        <v>-60868.2</v>
      </c>
      <c r="F31" s="8" t="s">
        <v>13</v>
      </c>
      <c r="G31" s="9"/>
      <c r="H31" s="9"/>
      <c r="I31" s="9"/>
    </row>
    <row r="32" spans="1:9" x14ac:dyDescent="0.25">
      <c r="A32" s="9"/>
      <c r="B32" s="9"/>
      <c r="C32" s="9"/>
      <c r="D32" s="9"/>
      <c r="E32" s="9"/>
      <c r="F32" s="9"/>
      <c r="G32" s="9"/>
      <c r="H32" s="9"/>
      <c r="I32" s="9"/>
    </row>
    <row r="33" spans="1:9" x14ac:dyDescent="0.25">
      <c r="A33" s="9"/>
      <c r="B33" s="9"/>
      <c r="C33" s="9"/>
      <c r="D33" s="9"/>
      <c r="E33" s="9"/>
      <c r="F33" s="9"/>
      <c r="G33" s="9"/>
      <c r="H33" s="9"/>
      <c r="I33" s="9"/>
    </row>
    <row r="34" spans="1:9" x14ac:dyDescent="0.25">
      <c r="A34" s="9"/>
      <c r="B34" s="9"/>
      <c r="C34" s="9"/>
      <c r="D34" s="9"/>
      <c r="E34" s="9"/>
      <c r="F34" s="9"/>
      <c r="G34" s="9"/>
      <c r="H34" s="9"/>
      <c r="I34" s="9"/>
    </row>
  </sheetData>
  <mergeCells count="6">
    <mergeCell ref="A5:A6"/>
    <mergeCell ref="B5:B6"/>
    <mergeCell ref="E5:F5"/>
    <mergeCell ref="A3:F3"/>
    <mergeCell ref="C1:F1"/>
    <mergeCell ref="C5:D5"/>
  </mergeCells>
  <pageMargins left="0.70866141732283472" right="0.15748031496062992" top="0.39370078740157483" bottom="0.47244094488188981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Белянин Александр Иванович</cp:lastModifiedBy>
  <cp:lastPrinted>2022-07-14T08:43:16Z</cp:lastPrinted>
  <dcterms:created xsi:type="dcterms:W3CDTF">2014-02-25T11:29:51Z</dcterms:created>
  <dcterms:modified xsi:type="dcterms:W3CDTF">2023-07-17T06:54:54Z</dcterms:modified>
</cp:coreProperties>
</file>