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405" windowWidth="14805" windowHeight="7710"/>
  </bookViews>
  <sheets>
    <sheet name="Лист1" sheetId="3" r:id="rId1"/>
  </sheets>
  <calcPr calcId="125725"/>
</workbook>
</file>

<file path=xl/calcChain.xml><?xml version="1.0" encoding="utf-8"?>
<calcChain xmlns="http://schemas.openxmlformats.org/spreadsheetml/2006/main">
  <c r="D48" i="3"/>
  <c r="E48"/>
  <c r="C48"/>
  <c r="D67"/>
  <c r="C67"/>
  <c r="D64"/>
  <c r="C64"/>
  <c r="E62"/>
  <c r="D60"/>
  <c r="C60"/>
  <c r="E31" l="1"/>
  <c r="D30"/>
  <c r="C30"/>
  <c r="E41"/>
  <c r="E33"/>
  <c r="D46"/>
  <c r="C46"/>
  <c r="E45"/>
  <c r="E43"/>
  <c r="D44"/>
  <c r="C44"/>
  <c r="D42"/>
  <c r="C42"/>
  <c r="E21"/>
  <c r="E42" l="1"/>
  <c r="E30"/>
  <c r="E44"/>
  <c r="C9"/>
  <c r="C8" s="1"/>
  <c r="D9"/>
  <c r="D8" s="1"/>
  <c r="C13"/>
  <c r="C12" s="1"/>
  <c r="D13"/>
  <c r="D12" s="1"/>
  <c r="C19"/>
  <c r="C18" s="1"/>
  <c r="D19"/>
  <c r="D18" s="1"/>
  <c r="C23"/>
  <c r="D23"/>
  <c r="C26"/>
  <c r="D26"/>
  <c r="C28"/>
  <c r="D28"/>
  <c r="C32"/>
  <c r="D32"/>
  <c r="C35"/>
  <c r="D35"/>
  <c r="C38"/>
  <c r="D38"/>
  <c r="C40"/>
  <c r="C53"/>
  <c r="C50" s="1"/>
  <c r="D53"/>
  <c r="D50" s="1"/>
  <c r="C56"/>
  <c r="C55" s="1"/>
  <c r="D56"/>
  <c r="D55" s="1"/>
  <c r="E10"/>
  <c r="E11"/>
  <c r="E14"/>
  <c r="E15"/>
  <c r="E16"/>
  <c r="E17"/>
  <c r="E20"/>
  <c r="E24"/>
  <c r="E27"/>
  <c r="E29"/>
  <c r="E36"/>
  <c r="E37"/>
  <c r="E39"/>
  <c r="E51"/>
  <c r="E52"/>
  <c r="E54"/>
  <c r="E53" s="1"/>
  <c r="E57"/>
  <c r="E58"/>
  <c r="E59"/>
  <c r="E63"/>
  <c r="E65"/>
  <c r="E66"/>
  <c r="E64" s="1"/>
  <c r="E68"/>
  <c r="E67" s="1"/>
  <c r="E35" l="1"/>
  <c r="E26"/>
  <c r="E28"/>
  <c r="E9"/>
  <c r="E38"/>
  <c r="C34"/>
  <c r="C25"/>
  <c r="C22" s="1"/>
  <c r="D34"/>
  <c r="D25"/>
  <c r="D22" s="1"/>
  <c r="E19"/>
  <c r="E18" s="1"/>
  <c r="E13"/>
  <c r="E12"/>
  <c r="E8"/>
  <c r="D40"/>
  <c r="E40" s="1"/>
  <c r="C49"/>
  <c r="E55"/>
  <c r="D49"/>
  <c r="E32"/>
  <c r="E23"/>
  <c r="E56"/>
  <c r="E50"/>
  <c r="D7" l="1"/>
  <c r="C7"/>
  <c r="C6" s="1"/>
  <c r="E34"/>
  <c r="E7" s="1"/>
  <c r="E22"/>
  <c r="E25"/>
  <c r="D6"/>
  <c r="E49"/>
  <c r="E61"/>
  <c r="E60" s="1"/>
  <c r="E6" l="1"/>
</calcChain>
</file>

<file path=xl/sharedStrings.xml><?xml version="1.0" encoding="utf-8"?>
<sst xmlns="http://schemas.openxmlformats.org/spreadsheetml/2006/main" count="156" uniqueCount="149">
  <si>
    <t>Код бюджетной классификации Российской Федерации</t>
  </si>
  <si>
    <t>ВСЕГО ДОХОДОВ</t>
  </si>
  <si>
    <t>182 1 01 02010 01 0000 110</t>
  </si>
  <si>
    <t>Исполнено, тыс.руб.</t>
  </si>
  <si>
    <t>Показатели исполнения</t>
  </si>
  <si>
    <t>отклонение ("-" неисполнено, "+" перевыполнение плана), тыс.руб.</t>
  </si>
  <si>
    <t>Наименование статьи дохода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</si>
  <si>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</si>
  <si>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000 8 50 00000 00 0000 000</t>
  </si>
  <si>
    <t>000 1 00 00000 00 0000 000</t>
  </si>
  <si>
    <t>000 1 01 00000 00 0000 000</t>
  </si>
  <si>
    <t>000 1 06 00000 00 0000 000</t>
  </si>
  <si>
    <t>Налоги на имущество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</si>
  <si>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</si>
  <si>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</si>
  <si>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</si>
  <si>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</si>
  <si>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000 2 00 00000 00 0000 000</t>
  </si>
  <si>
    <t>000 2 02 00000 00 0000 000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</si>
  <si>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</si>
  <si>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</si>
  <si>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</si>
  <si>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</si>
  <si>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</si>
  <si>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</si>
  <si>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Налог, взимаемый с налогоплательщиков, выбравших в качестве объекта налогообложения доходы</t>
  </si>
  <si>
    <t>НАЛОГОВЫЕ И НЕНАЛОГОВЫЕ ДОХОДЫ</t>
  </si>
  <si>
    <t>НАЛОГИ НА ПРИБЫЛЬ, ДОХОДЫ</t>
  </si>
  <si>
    <t>000 1 01 02000 01 0000 110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</si>
  <si>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</si>
  <si>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</si>
  <si>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</si>
  <si>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</si>
  <si>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</si>
  <si>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</si>
  <si>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</si>
  <si>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</si>
  <si>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</si>
  <si>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000 1 05 01000 00 0000 110</t>
  </si>
  <si>
    <t>182 1 05 01010 01 0000 110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</si>
  <si>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</si>
  <si>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</si>
  <si>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000 1 06 01000 00 0000 110</t>
  </si>
  <si>
    <t>Налог на имущество физических лиц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</si>
  <si>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</si>
  <si>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</si>
  <si>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000 1 06 06000  00 0000 110</t>
  </si>
  <si>
    <t xml:space="preserve">Земельный налог </t>
  </si>
  <si>
    <t>000 1 06 06030 00 0000 110</t>
  </si>
  <si>
    <t>Земельный налог с организаций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</si>
  <si>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</si>
  <si>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</si>
  <si>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</si>
  <si>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</si>
  <si>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</si>
  <si>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</si>
  <si>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</si>
  <si>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660 1 08 04020 01 0000 110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</si>
  <si>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</si>
  <si>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</si>
  <si>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</si>
  <si>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660 1 11 05025 10 0000 120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</si>
  <si>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</si>
  <si>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660 1 11 05075 10 0000 120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</si>
  <si>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</si>
  <si>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</si>
  <si>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</si>
  <si>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</si>
  <si>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660 1 13 02065 10 0000 130 
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</si>
  <si>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</si>
  <si>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</si>
  <si>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</si>
  <si>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</si>
  <si>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000 2 02 19999 00 0000 150</t>
  </si>
  <si>
    <t>Прочие дотации</t>
  </si>
  <si>
    <t>660 2 02 19999 10 0000 150</t>
  </si>
  <si>
    <t xml:space="preserve"> Иные межбюджетные трансферты на поддержку мер по обеспечению сбалансированности бюджетов поселений муниципального района "Заполярный район" на 2019 год</t>
  </si>
  <si>
    <t>000 2 02 29999 00 0000 150</t>
  </si>
  <si>
    <t>Прочие субсидии</t>
  </si>
  <si>
    <t>660 2 02 29999 10 0000 150</t>
  </si>
  <si>
    <t>000 2 02 30024 00 0000 150</t>
  </si>
  <si>
    <t>660 2 02 30024 10 0000 150</t>
  </si>
  <si>
    <t>Субвенции местным бюджетам на осуществление отдельных государственных полномочий Ненецкого автономного округа в сфере административных правонарушений</t>
  </si>
  <si>
    <t>Субвенции бюджетам на осуществление первичного воинского учета на территориях, где отсутствуют военные комиссариаты</t>
  </si>
  <si>
    <t>660 2 02 40014 10 0000 150</t>
  </si>
  <si>
    <t>660 2 02 49999 10 0000 150</t>
  </si>
  <si>
    <t>000 2 07 00000 00 0000 000</t>
  </si>
  <si>
    <t>ПРОЧИЕ БЕЗВОЗМЕЗДНЫЕ ПОСТУПЛЕНИЯ</t>
  </si>
  <si>
    <t>Прочие безвозмездные поступления в бюджеты сельских поселений</t>
  </si>
  <si>
    <t>660 2 07 05030 10 0000 150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</si>
  <si>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</si>
  <si>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СОВОКУПНЫЙ ДОХОД</t>
  </si>
  <si>
    <t xml:space="preserve"> ДОХОДЫ ОТ ОКАЗАНИЯ ПЛАТНЫХ УСЛУГ (РАБОТ) И КОМПЕНСАЦИИ  ЗАТРАТ ГОСУДАРСТВА</t>
  </si>
  <si>
    <t xml:space="preserve">Доходы, поступающие в порядке возмещения расходов, понесенных в связи с эксплуатацией имущества сельских поселений </t>
  </si>
  <si>
    <t>Прочие межбюджетные трансферты, передаваемые бюджетам сельских поселений</t>
  </si>
  <si>
    <t xml:space="preserve">0001 03 00000 00 0000 000
</t>
  </si>
  <si>
    <t xml:space="preserve">0001 03 02000 01 0000 110
</t>
  </si>
  <si>
    <t>000 1 05 00000 00 0000 110</t>
  </si>
  <si>
    <t>000 1 11 09045 10 0000 120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</si>
  <si>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</si>
  <si>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</si>
  <si>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>Дотации бюджетам сельских поселений на выравнивание бюджетной обеспеченности из бюджета субъекта Российской Федерации</t>
  </si>
  <si>
    <t>660 2 02 16001 10 0000 150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</si>
  <si>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</si>
  <si>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соглашениями.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</si>
  <si>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</si>
  <si>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</si>
  <si>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Сведения об исполнении местного бюджета по доходам в разрезе видов доходов за  2021 год в сравнении с запланированными значениями на соответствующий период</t>
  </si>
  <si>
    <t>Уточненный кассовый план  на  2021 год, тыс.руб.</t>
  </si>
  <si>
    <t xml:space="preserve">000 1 09 04053 00 0000 110 </t>
  </si>
  <si>
    <t>ЗАДОЛЖЕННОСТЬ И ПЕРЕРАСЧЕТЫ ПО ОТМЕНЕННЫМ НАЛОГАМ, СБОРАМ И ИНЫМ ОБЯЗАТЕЛЬНЫМ ПЛАТЕЖАМ</t>
  </si>
  <si>
    <t>Земельный налог (по обязательствам, возникшим до 1 января 2006 года), мобилизуемый на территориях сельских поселений</t>
  </si>
  <si>
    <t>000 1 14 00000 00 0000 000</t>
  </si>
  <si>
    <t>ДОХОДЫ ОТ ПРОДАЖИ МАТЕРИАЛЬНЫХ И НЕМАТЕРИАЛЬНЫХ АКТИВОВ</t>
  </si>
  <si>
    <t>660 1 14 02053 10 0000 410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</si>
  <si>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</si>
  <si>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000 1 16 00000 00 0000 000 </t>
  </si>
  <si>
    <t>ШТРАФЫ, САНКЦИИ, ВОЗМЕЩЕНИЕ УЩЕРБА</t>
  </si>
  <si>
    <t xml:space="preserve">660 1 16 07010 10 0000 140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</si>
  <si>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</si>
  <si>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000 1 17 00000  0000 000</t>
  </si>
  <si>
    <t>ПРОЧИЕ НЕНАЛОГОВЫЕ ДОХОДЫ</t>
  </si>
  <si>
    <t>660 1 17 05050 10 0000 180</t>
  </si>
  <si>
    <t>Прочие неналоговые доходы бюджетов сельских поселений</t>
  </si>
  <si>
    <t>Субсидии местным бюджетам на проведение мероприятий по сносу домов, признанных в установленном порядке ветхими или аварийными и непригодными для проживания</t>
  </si>
  <si>
    <t>Субсидии местным бюджетам на выкуп жилых помещений собственников в соответствии со статьей 32 Жилищного кодекса Российской Федерации</t>
  </si>
  <si>
    <t>Субсидии бюджетам муниципальных образований Ненецкого автономного округа на реализацию проектов по поддержке местных инициатив</t>
  </si>
  <si>
    <t xml:space="preserve"> Субвенции местным бюджетам на осуществление отдельных государственных полномочий по предоставлению гражданам компенсационных выплат в целях создания дополнительных условий для расселения граждан из жилых помещений в домах, признанных аварийными</t>
  </si>
  <si>
    <t xml:space="preserve">182 1 09 04053 10 0000 110 </t>
  </si>
  <si>
    <t>Пояснение отклонений между фактическими и уточненными значениями</t>
  </si>
  <si>
    <t>000 2 02 15001 10 0000150</t>
  </si>
  <si>
    <t xml:space="preserve">Плановый показатель предусмотрен на основании данных администратора и в конце года не уточнялся 
</t>
  </si>
  <si>
    <t xml:space="preserve">Получены доходы сверхплана, в связи с увеличением на территории поселения налоговых агентов 
</t>
  </si>
  <si>
    <t xml:space="preserve">
Плановый показатель не предусмотрен, в связи с отсутствием поступлений в предыдущем году 
</t>
  </si>
  <si>
    <t xml:space="preserve">
Плательщиком является МКП "Энергия" Прогноз не исполнен, в связи с уменьшением доходов основного налогоплательщика 
</t>
  </si>
  <si>
    <t xml:space="preserve">
Увеличилось количество налогоплательщиков, план в конце года не уточнялся 
</t>
  </si>
  <si>
    <t xml:space="preserve">
Удержан излишне перечисленный налог в конце года 
</t>
  </si>
  <si>
    <t xml:space="preserve">
Уплачена задолженность за прошлый год. 
</t>
  </si>
  <si>
    <t xml:space="preserve">
Произведен возврат  земельного налога (по обязательствам, возникшим до 1 января 2006 года) 
</t>
  </si>
  <si>
    <t xml:space="preserve">
Поступили платежи сверхплана в конце года, план не уточнялся 
</t>
  </si>
  <si>
    <t xml:space="preserve">
Получены доходы сверхплана, в связи заключением договора на  аренду земельных участков под строительство.  План в конце года не уточнялся 
</t>
  </si>
  <si>
    <t xml:space="preserve">
С 01.09.2021 года расторгнут договор аренды нежилых помещений  № 1/2021 от 01.01.2021 года с ООО  «Ерв» (Соглашение о расторжении от 31.08.2021 года). 
</t>
  </si>
  <si>
    <t xml:space="preserve">
Получены доходы сверхплана, в связи с оплатой коммерческого найма за январь-февраль 2022 года 
</t>
  </si>
  <si>
    <t xml:space="preserve">
Имущество реализовано в мае 2021 года, план не уточнялся ввиду отсутствия необходимости. Поступили средства по договорам купли – продажи № 1 и 2 от 21.05.2021 года за продажу имущества, в соответствии с Федеральным законом от 21.12.2001 № 178 – ФЗ «О приватизации государственного и муниципального имущества» на основании протокола об итогах продажи имущества на аукционе в электронной форме от 19.05. 2021 года.
</t>
  </si>
  <si>
    <t>Плановые показатели первоначально не определены  в связи с отсутствием их системного характера уплаты. Оплачен административный штраф за нарушение  предписания по результатам осуществления муниципального земельного контроля. (Постановление Мирового судьи  НАО судебного участка № 2 по делу об административном правонарушении от 09.09.2021 года № 4-448/2021.</t>
  </si>
  <si>
    <t>Экономия в результате проведения торгов</t>
  </si>
  <si>
    <t xml:space="preserve">
Денежные средства поступили согласно заявки на финансирование,  без затрат на почтовые расходы. 
</t>
  </si>
  <si>
    <t xml:space="preserve">
В 2021 году не заключались договора на содержание мест причаливания в д. Макарово, в виду отсутствия необходимости 
</t>
  </si>
  <si>
    <t xml:space="preserve">
Оплата работ «по факту» на основании актов выполненных работ. Экономия, сложившаяся по результатам проведения конкурсных процедур 
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</si>
</sst>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_-* #,##0.0_р_._-;\-* #,##0.0_р_._-;_-* &quot;-&quot;??_р_._-;_-@_-"/>
    <numFmt numFmtId="166" formatCode="0.0"/>
    <numFmt numFmtId="167" formatCode="#,##0.0_ ;\-#,##0.0\ 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9" fontId="12" fillId="0" borderId="8">
      <alignment horizontal="left" wrapText="1"/>
    </xf>
  </cellStyleXfs>
  <cellXfs count="79">
    <xf numFmtId="0" fontId="0" fillId="0" borderId="0" xfId="0"/>
    <xf numFmtId="165" fontId="2" fillId="0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5" fillId="0" borderId="0" xfId="0" applyFont="1" applyFill="1"/>
    <xf numFmtId="0" fontId="5" fillId="2" borderId="0" xfId="0" applyFont="1" applyFill="1"/>
    <xf numFmtId="0" fontId="6" fillId="0" borderId="0" xfId="0" applyFont="1" applyFill="1"/>
    <xf numFmtId="0" fontId="6" fillId="2" borderId="0" xfId="0" applyFont="1" applyFill="1" applyAlignment="1">
      <alignment horizontal="center"/>
    </xf>
    <xf numFmtId="0" fontId="7" fillId="2" borderId="4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64" fontId="8" fillId="0" borderId="1" xfId="0" applyNumberFormat="1" applyFont="1" applyFill="1" applyBorder="1"/>
    <xf numFmtId="164" fontId="8" fillId="0" borderId="1" xfId="1" applyNumberFormat="1" applyFont="1" applyFill="1" applyBorder="1" applyAlignment="1"/>
    <xf numFmtId="0" fontId="8" fillId="2" borderId="1" xfId="0" applyFont="1" applyFill="1" applyBorder="1"/>
    <xf numFmtId="4" fontId="8" fillId="2" borderId="1" xfId="0" applyNumberFormat="1" applyFont="1" applyFill="1" applyBorder="1"/>
    <xf numFmtId="3" fontId="8" fillId="2" borderId="4" xfId="0" applyNumberFormat="1" applyFont="1" applyFill="1" applyBorder="1" applyAlignment="1">
      <alignment horizontal="left"/>
    </xf>
    <xf numFmtId="3" fontId="9" fillId="2" borderId="1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wrapText="1"/>
    </xf>
    <xf numFmtId="4" fontId="9" fillId="2" borderId="1" xfId="0" applyNumberFormat="1" applyFont="1" applyFill="1" applyBorder="1"/>
    <xf numFmtId="164" fontId="9" fillId="0" borderId="1" xfId="1" applyNumberFormat="1" applyFont="1" applyFill="1" applyBorder="1" applyAlignment="1"/>
    <xf numFmtId="3" fontId="9" fillId="2" borderId="4" xfId="0" applyNumberFormat="1" applyFont="1" applyFill="1" applyBorder="1" applyAlignment="1">
      <alignment horizontal="left"/>
    </xf>
    <xf numFmtId="3" fontId="8" fillId="2" borderId="4" xfId="0" applyNumberFormat="1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3" fontId="9" fillId="2" borderId="4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wrapText="1"/>
    </xf>
    <xf numFmtId="3" fontId="8" fillId="2" borderId="5" xfId="0" applyNumberFormat="1" applyFont="1" applyFill="1" applyBorder="1" applyAlignment="1">
      <alignment horizontal="left"/>
    </xf>
    <xf numFmtId="0" fontId="8" fillId="2" borderId="6" xfId="0" applyFont="1" applyFill="1" applyBorder="1"/>
    <xf numFmtId="4" fontId="8" fillId="2" borderId="3" xfId="0" applyNumberFormat="1" applyFont="1" applyFill="1" applyBorder="1"/>
    <xf numFmtId="3" fontId="9" fillId="2" borderId="5" xfId="0" applyNumberFormat="1" applyFont="1" applyFill="1" applyBorder="1" applyAlignment="1">
      <alignment horizontal="left"/>
    </xf>
    <xf numFmtId="0" fontId="9" fillId="2" borderId="6" xfId="0" applyFont="1" applyFill="1" applyBorder="1" applyAlignment="1">
      <alignment wrapText="1"/>
    </xf>
    <xf numFmtId="4" fontId="9" fillId="2" borderId="3" xfId="0" applyNumberFormat="1" applyFont="1" applyFill="1" applyBorder="1"/>
    <xf numFmtId="3" fontId="8" fillId="2" borderId="1" xfId="0" applyNumberFormat="1" applyFont="1" applyFill="1" applyBorder="1" applyAlignment="1">
      <alignment horizontal="left"/>
    </xf>
    <xf numFmtId="3" fontId="9" fillId="2" borderId="3" xfId="0" applyNumberFormat="1" applyFont="1" applyFill="1" applyBorder="1" applyAlignment="1">
      <alignment horizontal="left"/>
    </xf>
    <xf numFmtId="0" fontId="9" fillId="2" borderId="3" xfId="0" applyFont="1" applyFill="1" applyBorder="1"/>
    <xf numFmtId="0" fontId="8" fillId="2" borderId="3" xfId="0" applyFont="1" applyFill="1" applyBorder="1"/>
    <xf numFmtId="0" fontId="8" fillId="2" borderId="6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/>
    </xf>
    <xf numFmtId="166" fontId="8" fillId="2" borderId="3" xfId="0" applyNumberFormat="1" applyFont="1" applyFill="1" applyBorder="1"/>
    <xf numFmtId="0" fontId="9" fillId="2" borderId="1" xfId="0" applyFont="1" applyFill="1" applyBorder="1" applyAlignment="1">
      <alignment horizontal="left"/>
    </xf>
    <xf numFmtId="166" fontId="9" fillId="2" borderId="3" xfId="0" applyNumberFormat="1" applyFont="1" applyFill="1" applyBorder="1"/>
    <xf numFmtId="3" fontId="9" fillId="2" borderId="6" xfId="0" applyNumberFormat="1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justify" vertical="top" wrapText="1"/>
    </xf>
    <xf numFmtId="0" fontId="9" fillId="2" borderId="6" xfId="0" applyFont="1" applyFill="1" applyBorder="1"/>
    <xf numFmtId="0" fontId="9" fillId="2" borderId="1" xfId="0" applyFont="1" applyFill="1" applyBorder="1"/>
    <xf numFmtId="0" fontId="9" fillId="0" borderId="6" xfId="0" applyFont="1" applyBorder="1" applyAlignment="1">
      <alignment wrapText="1"/>
    </xf>
    <xf numFmtId="3" fontId="8" fillId="0" borderId="6" xfId="0" applyNumberFormat="1" applyFont="1" applyBorder="1" applyAlignment="1">
      <alignment horizontal="left"/>
    </xf>
    <xf numFmtId="3" fontId="9" fillId="0" borderId="6" xfId="0" applyNumberFormat="1" applyFont="1" applyBorder="1" applyAlignment="1">
      <alignment horizontal="left"/>
    </xf>
    <xf numFmtId="0" fontId="8" fillId="2" borderId="6" xfId="0" applyFont="1" applyFill="1" applyBorder="1" applyAlignment="1">
      <alignment horizontal="left" wrapText="1"/>
    </xf>
    <xf numFmtId="0" fontId="9" fillId="2" borderId="6" xfId="0" applyFont="1" applyFill="1" applyBorder="1" applyAlignment="1">
      <alignment horizontal="left" wrapText="1"/>
    </xf>
    <xf numFmtId="0" fontId="8" fillId="2" borderId="4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9" fillId="2" borderId="0" xfId="0" applyFont="1" applyFill="1" applyAlignment="1">
      <alignment wrapText="1"/>
    </xf>
    <xf numFmtId="0" fontId="9" fillId="2" borderId="5" xfId="0" applyFont="1" applyFill="1" applyBorder="1" applyAlignment="1">
      <alignment horizontal="left"/>
    </xf>
    <xf numFmtId="0" fontId="9" fillId="2" borderId="4" xfId="0" applyFont="1" applyFill="1" applyBorder="1" applyAlignment="1">
      <alignment wrapText="1"/>
    </xf>
    <xf numFmtId="0" fontId="9" fillId="3" borderId="5" xfId="0" applyFont="1" applyFill="1" applyBorder="1" applyAlignment="1">
      <alignment horizontal="left"/>
    </xf>
    <xf numFmtId="0" fontId="8" fillId="2" borderId="5" xfId="0" applyFont="1" applyFill="1" applyBorder="1"/>
    <xf numFmtId="0" fontId="8" fillId="2" borderId="4" xfId="0" applyFont="1" applyFill="1" applyBorder="1" applyAlignment="1">
      <alignment wrapText="1"/>
    </xf>
    <xf numFmtId="0" fontId="9" fillId="2" borderId="5" xfId="0" applyFont="1" applyFill="1" applyBorder="1"/>
    <xf numFmtId="0" fontId="8" fillId="2" borderId="3" xfId="0" applyFont="1" applyFill="1" applyBorder="1" applyAlignment="1">
      <alignment horizontal="left"/>
    </xf>
    <xf numFmtId="0" fontId="9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horizontal="left" wrapText="1"/>
    </xf>
    <xf numFmtId="0" fontId="8" fillId="2" borderId="5" xfId="2" applyFont="1" applyFill="1" applyBorder="1" applyAlignment="1">
      <alignment horizontal="left" wrapText="1"/>
    </xf>
    <xf numFmtId="0" fontId="9" fillId="2" borderId="5" xfId="2" applyFont="1" applyFill="1" applyBorder="1" applyAlignment="1">
      <alignment horizontal="left" wrapText="1"/>
    </xf>
    <xf numFmtId="164" fontId="9" fillId="0" borderId="1" xfId="1" applyNumberFormat="1" applyFont="1" applyFill="1" applyBorder="1" applyAlignment="1">
      <alignment wrapText="1"/>
    </xf>
    <xf numFmtId="167" fontId="9" fillId="0" borderId="1" xfId="1" applyNumberFormat="1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49" fontId="12" fillId="0" borderId="1" xfId="3" applyNumberFormat="1" applyBorder="1" applyProtection="1">
      <alignment horizontal="left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2" fontId="12" fillId="0" borderId="1" xfId="3" applyNumberFormat="1" applyBorder="1" applyProtection="1">
      <alignment horizontal="left" wrapText="1"/>
    </xf>
  </cellXfs>
  <cellStyles count="4">
    <cellStyle name="xl63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I68"/>
  <sheetViews>
    <sheetView tabSelected="1" workbookViewId="0">
      <selection activeCell="F5" sqref="F5:F68"/>
    </sheetView>
  </sheetViews>
  <sheetFormatPr defaultColWidth="9.140625" defaultRowHeight="15"/>
  <cols>
    <col min="1" max="1" width="23.28515625" style="8" customWidth="1"/>
    <col min="2" max="2" width="48.7109375" style="2" customWidth="1"/>
    <col min="3" max="3" width="11.42578125" style="2" customWidth="1"/>
    <col min="4" max="4" width="11.85546875" style="2" customWidth="1"/>
    <col min="5" max="5" width="11.7109375" style="2" customWidth="1"/>
    <col min="6" max="6" width="49.7109375" style="2" customWidth="1"/>
    <col min="7" max="98" width="9.140625" style="2" customWidth="1"/>
    <col min="99" max="16384" width="9.140625" style="2"/>
  </cols>
  <sheetData>
    <row r="1" spans="1:6">
      <c r="A1" s="67"/>
      <c r="B1" s="67"/>
      <c r="D1" s="3"/>
      <c r="F1" s="3"/>
    </row>
    <row r="2" spans="1:6" ht="30" customHeight="1">
      <c r="A2" s="68" t="s">
        <v>107</v>
      </c>
      <c r="B2" s="68"/>
      <c r="C2" s="68"/>
      <c r="D2" s="68"/>
      <c r="E2" s="68"/>
      <c r="F2" s="68"/>
    </row>
    <row r="3" spans="1:6">
      <c r="A3" s="4"/>
      <c r="B3" s="4"/>
      <c r="D3" s="4"/>
    </row>
    <row r="4" spans="1:6">
      <c r="A4" s="69" t="s">
        <v>0</v>
      </c>
      <c r="B4" s="71" t="s">
        <v>6</v>
      </c>
      <c r="C4" s="73" t="s">
        <v>108</v>
      </c>
      <c r="D4" s="73" t="s">
        <v>3</v>
      </c>
      <c r="E4" s="74" t="s">
        <v>4</v>
      </c>
      <c r="F4" s="74"/>
    </row>
    <row r="5" spans="1:6" ht="105">
      <c r="A5" s="70"/>
      <c r="B5" s="72"/>
      <c r="C5" s="73"/>
      <c r="D5" s="73"/>
      <c r="E5" s="1" t="s">
        <v>5</v>
      </c>
      <c r="F5" s="76" t="s">
        <v>129</v>
      </c>
    </row>
    <row r="6" spans="1:6" s="5" customFormat="1" ht="14.25">
      <c r="A6" s="11" t="s">
        <v>8</v>
      </c>
      <c r="B6" s="12" t="s">
        <v>1</v>
      </c>
      <c r="C6" s="13">
        <f>C7+C48</f>
        <v>80157.600000000006</v>
      </c>
      <c r="D6" s="13">
        <f>D7+D48</f>
        <v>78544.099999999991</v>
      </c>
      <c r="E6" s="13">
        <f>E7+E48</f>
        <v>-1613.8000000000059</v>
      </c>
      <c r="F6" s="77"/>
    </row>
    <row r="7" spans="1:6" s="5" customFormat="1" ht="14.25">
      <c r="A7" s="15" t="s">
        <v>9</v>
      </c>
      <c r="B7" s="15" t="s">
        <v>26</v>
      </c>
      <c r="C7" s="16">
        <f>C8+C32+C34+C22+C12+C18+C40+C42+C44+C46+C30</f>
        <v>3559.3</v>
      </c>
      <c r="D7" s="16">
        <f t="shared" ref="D7:E7" si="0">D8+D32+D34+D22+D12+D18+D40+D42+D44+D46+D30</f>
        <v>4165.8999999999996</v>
      </c>
      <c r="E7" s="16">
        <f t="shared" si="0"/>
        <v>606.29999999999995</v>
      </c>
      <c r="F7" s="14"/>
    </row>
    <row r="8" spans="1:6" s="6" customFormat="1" ht="14.25">
      <c r="A8" s="15" t="s">
        <v>10</v>
      </c>
      <c r="B8" s="15" t="s">
        <v>27</v>
      </c>
      <c r="C8" s="16">
        <f>C9</f>
        <v>852.7</v>
      </c>
      <c r="D8" s="16">
        <f>D9</f>
        <v>1079.5</v>
      </c>
      <c r="E8" s="14">
        <f t="shared" ref="E8:E59" si="1">D8-C8</f>
        <v>226.79999999999995</v>
      </c>
      <c r="F8" s="14"/>
    </row>
    <row r="9" spans="1:6">
      <c r="A9" s="17" t="s">
        <v>28</v>
      </c>
      <c r="B9" s="15" t="s">
        <v>29</v>
      </c>
      <c r="C9" s="16">
        <f>C10+C11</f>
        <v>852.7</v>
      </c>
      <c r="D9" s="16">
        <f t="shared" ref="D9:E9" si="2">D10+D11</f>
        <v>1079.5</v>
      </c>
      <c r="E9" s="16">
        <f t="shared" si="2"/>
        <v>226.8</v>
      </c>
      <c r="F9" s="14"/>
    </row>
    <row r="10" spans="1:6" ht="60.75">
      <c r="A10" s="18" t="s">
        <v>2</v>
      </c>
      <c r="B10" s="19" t="s">
        <v>7</v>
      </c>
      <c r="C10" s="20">
        <v>852.7</v>
      </c>
      <c r="D10" s="20">
        <v>1068.2</v>
      </c>
      <c r="E10" s="21">
        <f t="shared" si="1"/>
        <v>215.5</v>
      </c>
      <c r="F10" s="65" t="s">
        <v>132</v>
      </c>
    </row>
    <row r="11" spans="1:6" ht="36.75">
      <c r="A11" s="22" t="s">
        <v>100</v>
      </c>
      <c r="B11" s="19" t="s">
        <v>99</v>
      </c>
      <c r="C11" s="20">
        <v>0</v>
      </c>
      <c r="D11" s="20">
        <v>11.3</v>
      </c>
      <c r="E11" s="21">
        <f t="shared" ref="E11" si="3">D11-C11</f>
        <v>11.3</v>
      </c>
      <c r="F11" s="65" t="s">
        <v>132</v>
      </c>
    </row>
    <row r="12" spans="1:6" ht="44.25" customHeight="1">
      <c r="A12" s="23" t="s">
        <v>95</v>
      </c>
      <c r="B12" s="24" t="s">
        <v>30</v>
      </c>
      <c r="C12" s="16">
        <f>C13</f>
        <v>545</v>
      </c>
      <c r="D12" s="16">
        <f>D13</f>
        <v>555.5</v>
      </c>
      <c r="E12" s="14">
        <f t="shared" si="1"/>
        <v>10.5</v>
      </c>
      <c r="F12" s="14"/>
    </row>
    <row r="13" spans="1:6" ht="34.5" customHeight="1">
      <c r="A13" s="25" t="s">
        <v>96</v>
      </c>
      <c r="B13" s="19" t="s">
        <v>105</v>
      </c>
      <c r="C13" s="20">
        <f>C14+C15+C16+C17</f>
        <v>545</v>
      </c>
      <c r="D13" s="20">
        <f>D14+D15+D16+D17</f>
        <v>555.5</v>
      </c>
      <c r="E13" s="21">
        <f t="shared" si="1"/>
        <v>10.5</v>
      </c>
      <c r="F13" s="65"/>
    </row>
    <row r="14" spans="1:6" s="6" customFormat="1" ht="60">
      <c r="A14" s="25" t="s">
        <v>31</v>
      </c>
      <c r="B14" s="19" t="s">
        <v>32</v>
      </c>
      <c r="C14" s="20">
        <v>250.3</v>
      </c>
      <c r="D14" s="20">
        <v>256.39999999999998</v>
      </c>
      <c r="E14" s="21">
        <f t="shared" si="1"/>
        <v>6.0999999999999659</v>
      </c>
      <c r="F14" s="65" t="s">
        <v>131</v>
      </c>
    </row>
    <row r="15" spans="1:6" ht="72.75">
      <c r="A15" s="25" t="s">
        <v>33</v>
      </c>
      <c r="B15" s="19" t="s">
        <v>90</v>
      </c>
      <c r="C15" s="20">
        <v>1.4</v>
      </c>
      <c r="D15" s="20">
        <v>1.8</v>
      </c>
      <c r="E15" s="21">
        <f t="shared" si="1"/>
        <v>0.40000000000000013</v>
      </c>
      <c r="F15" s="65" t="s">
        <v>131</v>
      </c>
    </row>
    <row r="16" spans="1:6" ht="60.75">
      <c r="A16" s="25" t="s">
        <v>34</v>
      </c>
      <c r="B16" s="19" t="s">
        <v>35</v>
      </c>
      <c r="C16" s="20">
        <v>329.2</v>
      </c>
      <c r="D16" s="20">
        <v>341</v>
      </c>
      <c r="E16" s="21">
        <f t="shared" si="1"/>
        <v>11.800000000000011</v>
      </c>
      <c r="F16" s="65" t="s">
        <v>131</v>
      </c>
    </row>
    <row r="17" spans="1:113" ht="60.75">
      <c r="A17" s="25" t="s">
        <v>36</v>
      </c>
      <c r="B17" s="19" t="s">
        <v>37</v>
      </c>
      <c r="C17" s="20">
        <v>-35.9</v>
      </c>
      <c r="D17" s="20">
        <v>-43.7</v>
      </c>
      <c r="E17" s="21">
        <f t="shared" si="1"/>
        <v>-7.8000000000000043</v>
      </c>
      <c r="F17" s="65" t="s">
        <v>131</v>
      </c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</row>
    <row r="18" spans="1:113" s="6" customFormat="1" ht="14.25">
      <c r="A18" s="17" t="s">
        <v>97</v>
      </c>
      <c r="B18" s="24" t="s">
        <v>91</v>
      </c>
      <c r="C18" s="16">
        <f>C19</f>
        <v>54.8</v>
      </c>
      <c r="D18" s="16">
        <f t="shared" ref="D18:E18" si="4">D19</f>
        <v>130.69999999999999</v>
      </c>
      <c r="E18" s="16">
        <f t="shared" si="4"/>
        <v>75.900000000000006</v>
      </c>
      <c r="F18" s="14"/>
    </row>
    <row r="19" spans="1:113" ht="24.75">
      <c r="A19" s="22" t="s">
        <v>38</v>
      </c>
      <c r="B19" s="26" t="s">
        <v>106</v>
      </c>
      <c r="C19" s="20">
        <f>C20+C21</f>
        <v>54.8</v>
      </c>
      <c r="D19" s="20">
        <f t="shared" ref="D19:E19" si="5">D20+D21</f>
        <v>130.69999999999999</v>
      </c>
      <c r="E19" s="20">
        <f t="shared" si="5"/>
        <v>75.900000000000006</v>
      </c>
      <c r="F19" s="21"/>
    </row>
    <row r="20" spans="1:113" ht="45.75">
      <c r="A20" s="22" t="s">
        <v>39</v>
      </c>
      <c r="B20" s="19" t="s">
        <v>25</v>
      </c>
      <c r="C20" s="20">
        <v>0</v>
      </c>
      <c r="D20" s="20">
        <v>81.3</v>
      </c>
      <c r="E20" s="21">
        <f t="shared" si="1"/>
        <v>81.3</v>
      </c>
      <c r="F20" s="75" t="s">
        <v>133</v>
      </c>
    </row>
    <row r="21" spans="1:113" ht="45.75">
      <c r="A21" s="22" t="s">
        <v>40</v>
      </c>
      <c r="B21" s="19" t="s">
        <v>41</v>
      </c>
      <c r="C21" s="20">
        <v>54.8</v>
      </c>
      <c r="D21" s="20">
        <v>49.4</v>
      </c>
      <c r="E21" s="21">
        <f t="shared" si="1"/>
        <v>-5.3999999999999986</v>
      </c>
      <c r="F21" s="75" t="s">
        <v>134</v>
      </c>
    </row>
    <row r="22" spans="1:113">
      <c r="A22" s="17" t="s">
        <v>11</v>
      </c>
      <c r="B22" s="15" t="s">
        <v>12</v>
      </c>
      <c r="C22" s="16">
        <f>C23+C25</f>
        <v>403</v>
      </c>
      <c r="D22" s="16">
        <f>D23+D25</f>
        <v>406.5</v>
      </c>
      <c r="E22" s="14">
        <f t="shared" si="1"/>
        <v>3.5</v>
      </c>
      <c r="F22" s="14"/>
    </row>
    <row r="23" spans="1:113">
      <c r="A23" s="27" t="s">
        <v>42</v>
      </c>
      <c r="B23" s="28" t="s">
        <v>43</v>
      </c>
      <c r="C23" s="29">
        <f>C24</f>
        <v>44.5</v>
      </c>
      <c r="D23" s="29">
        <f>D24</f>
        <v>53.7</v>
      </c>
      <c r="E23" s="14">
        <f t="shared" si="1"/>
        <v>9.2000000000000028</v>
      </c>
      <c r="F23" s="14"/>
    </row>
    <row r="24" spans="1:113" ht="45.75">
      <c r="A24" s="30" t="s">
        <v>44</v>
      </c>
      <c r="B24" s="31" t="s">
        <v>45</v>
      </c>
      <c r="C24" s="32">
        <v>44.5</v>
      </c>
      <c r="D24" s="32">
        <v>53.7</v>
      </c>
      <c r="E24" s="21">
        <f t="shared" si="1"/>
        <v>9.2000000000000028</v>
      </c>
      <c r="F24" s="75" t="s">
        <v>135</v>
      </c>
    </row>
    <row r="25" spans="1:113" s="6" customFormat="1" ht="14.25">
      <c r="A25" s="33" t="s">
        <v>46</v>
      </c>
      <c r="B25" s="28" t="s">
        <v>47</v>
      </c>
      <c r="C25" s="29">
        <f>C26+C28</f>
        <v>358.5</v>
      </c>
      <c r="D25" s="29">
        <f>D26+D28</f>
        <v>352.8</v>
      </c>
      <c r="E25" s="14">
        <f t="shared" si="1"/>
        <v>-5.6999999999999886</v>
      </c>
      <c r="F25" s="14"/>
    </row>
    <row r="26" spans="1:113" s="6" customFormat="1" ht="14.25">
      <c r="A26" s="34" t="s">
        <v>48</v>
      </c>
      <c r="B26" s="31" t="s">
        <v>49</v>
      </c>
      <c r="C26" s="32">
        <f>C27</f>
        <v>108.5</v>
      </c>
      <c r="D26" s="32">
        <f>D27</f>
        <v>96.9</v>
      </c>
      <c r="E26" s="21">
        <f t="shared" si="1"/>
        <v>-11.599999999999994</v>
      </c>
      <c r="F26" s="21"/>
    </row>
    <row r="27" spans="1:113" ht="34.5">
      <c r="A27" s="35" t="s">
        <v>50</v>
      </c>
      <c r="B27" s="31" t="s">
        <v>51</v>
      </c>
      <c r="C27" s="32">
        <v>108.5</v>
      </c>
      <c r="D27" s="32">
        <v>96.9</v>
      </c>
      <c r="E27" s="21">
        <f t="shared" si="1"/>
        <v>-11.599999999999994</v>
      </c>
      <c r="F27" s="75" t="s">
        <v>136</v>
      </c>
    </row>
    <row r="28" spans="1:113">
      <c r="A28" s="36" t="s">
        <v>52</v>
      </c>
      <c r="B28" s="37" t="s">
        <v>53</v>
      </c>
      <c r="C28" s="29">
        <f>C29</f>
        <v>250</v>
      </c>
      <c r="D28" s="29">
        <f>D29</f>
        <v>255.9</v>
      </c>
      <c r="E28" s="14">
        <f t="shared" si="1"/>
        <v>5.9000000000000057</v>
      </c>
      <c r="F28" s="14"/>
    </row>
    <row r="29" spans="1:113" s="6" customFormat="1" ht="33.75">
      <c r="A29" s="35" t="s">
        <v>54</v>
      </c>
      <c r="B29" s="31" t="s">
        <v>55</v>
      </c>
      <c r="C29" s="32">
        <v>250</v>
      </c>
      <c r="D29" s="32">
        <v>255.9</v>
      </c>
      <c r="E29" s="21">
        <f t="shared" si="1"/>
        <v>5.9000000000000057</v>
      </c>
      <c r="F29" s="75" t="s">
        <v>137</v>
      </c>
    </row>
    <row r="30" spans="1:113" s="6" customFormat="1" ht="36">
      <c r="A30" s="38" t="s">
        <v>109</v>
      </c>
      <c r="B30" s="37" t="s">
        <v>110</v>
      </c>
      <c r="C30" s="39">
        <f>C31</f>
        <v>0</v>
      </c>
      <c r="D30" s="39">
        <f>D31</f>
        <v>-4.5999999999999996</v>
      </c>
      <c r="E30" s="21">
        <f t="shared" ref="E30:E31" si="6">D30-C30</f>
        <v>-4.5999999999999996</v>
      </c>
      <c r="F30" s="21"/>
    </row>
    <row r="31" spans="1:113" s="6" customFormat="1" ht="45">
      <c r="A31" s="40" t="s">
        <v>128</v>
      </c>
      <c r="B31" s="31" t="s">
        <v>111</v>
      </c>
      <c r="C31" s="41">
        <v>0</v>
      </c>
      <c r="D31" s="41">
        <v>-4.5999999999999996</v>
      </c>
      <c r="E31" s="21">
        <f t="shared" si="6"/>
        <v>-4.5999999999999996</v>
      </c>
      <c r="F31" s="75" t="s">
        <v>138</v>
      </c>
    </row>
    <row r="32" spans="1:113" s="6" customFormat="1" ht="14.25">
      <c r="A32" s="23" t="s">
        <v>13</v>
      </c>
      <c r="B32" s="24" t="s">
        <v>56</v>
      </c>
      <c r="C32" s="29">
        <f t="shared" ref="C32:D32" si="7">C33</f>
        <v>4.9000000000000004</v>
      </c>
      <c r="D32" s="29">
        <f t="shared" si="7"/>
        <v>5.2</v>
      </c>
      <c r="E32" s="14">
        <f t="shared" si="1"/>
        <v>0.29999999999999982</v>
      </c>
      <c r="F32" s="14"/>
    </row>
    <row r="33" spans="1:6" ht="51.75" customHeight="1">
      <c r="A33" s="42" t="s">
        <v>57</v>
      </c>
      <c r="B33" s="43" t="s">
        <v>58</v>
      </c>
      <c r="C33" s="32">
        <v>4.9000000000000004</v>
      </c>
      <c r="D33" s="32">
        <v>5.2</v>
      </c>
      <c r="E33" s="21">
        <f t="shared" ref="E33" si="8">D33-C33</f>
        <v>0.29999999999999982</v>
      </c>
      <c r="F33" s="75" t="s">
        <v>139</v>
      </c>
    </row>
    <row r="34" spans="1:6" ht="24.75">
      <c r="A34" s="15" t="s">
        <v>14</v>
      </c>
      <c r="B34" s="37" t="s">
        <v>15</v>
      </c>
      <c r="C34" s="29">
        <f>C35+C38</f>
        <v>758.8</v>
      </c>
      <c r="D34" s="29">
        <f>D35+D38</f>
        <v>993.59999999999991</v>
      </c>
      <c r="E34" s="14">
        <f t="shared" si="1"/>
        <v>234.79999999999995</v>
      </c>
      <c r="F34" s="14"/>
    </row>
    <row r="35" spans="1:6" ht="72.75">
      <c r="A35" s="15" t="s">
        <v>59</v>
      </c>
      <c r="B35" s="37" t="s">
        <v>60</v>
      </c>
      <c r="C35" s="29">
        <f>C36+C37</f>
        <v>244.3</v>
      </c>
      <c r="D35" s="29">
        <f>D36+D37</f>
        <v>436.3</v>
      </c>
      <c r="E35" s="14">
        <f t="shared" si="1"/>
        <v>192</v>
      </c>
      <c r="F35" s="14"/>
    </row>
    <row r="36" spans="1:6" ht="60.75">
      <c r="A36" s="44" t="s">
        <v>61</v>
      </c>
      <c r="B36" s="31" t="s">
        <v>62</v>
      </c>
      <c r="C36" s="32">
        <v>18.3</v>
      </c>
      <c r="D36" s="32">
        <v>212.4</v>
      </c>
      <c r="E36" s="21">
        <f t="shared" si="1"/>
        <v>194.1</v>
      </c>
      <c r="F36" s="75" t="s">
        <v>140</v>
      </c>
    </row>
    <row r="37" spans="1:6" ht="57">
      <c r="A37" s="45" t="s">
        <v>63</v>
      </c>
      <c r="B37" s="19" t="s">
        <v>64</v>
      </c>
      <c r="C37" s="20">
        <v>226</v>
      </c>
      <c r="D37" s="20">
        <v>223.9</v>
      </c>
      <c r="E37" s="21">
        <f t="shared" si="1"/>
        <v>-2.0999999999999943</v>
      </c>
      <c r="F37" s="75" t="s">
        <v>141</v>
      </c>
    </row>
    <row r="38" spans="1:6" ht="60.75">
      <c r="A38" s="40" t="s">
        <v>65</v>
      </c>
      <c r="B38" s="19" t="s">
        <v>66</v>
      </c>
      <c r="C38" s="20">
        <f>C39</f>
        <v>514.5</v>
      </c>
      <c r="D38" s="20">
        <f>D39</f>
        <v>557.29999999999995</v>
      </c>
      <c r="E38" s="21">
        <f t="shared" si="1"/>
        <v>42.799999999999955</v>
      </c>
      <c r="F38" s="21"/>
    </row>
    <row r="39" spans="1:6" ht="60.75">
      <c r="A39" s="40" t="s">
        <v>98</v>
      </c>
      <c r="B39" s="19" t="s">
        <v>67</v>
      </c>
      <c r="C39" s="20">
        <v>514.5</v>
      </c>
      <c r="D39" s="20">
        <v>557.29999999999995</v>
      </c>
      <c r="E39" s="21">
        <f t="shared" si="1"/>
        <v>42.799999999999955</v>
      </c>
      <c r="F39" s="75" t="s">
        <v>142</v>
      </c>
    </row>
    <row r="40" spans="1:6" ht="24.75">
      <c r="A40" s="28" t="s">
        <v>16</v>
      </c>
      <c r="B40" s="37" t="s">
        <v>92</v>
      </c>
      <c r="C40" s="16">
        <f t="shared" ref="C40:D40" si="9">C41</f>
        <v>249.7</v>
      </c>
      <c r="D40" s="16">
        <f t="shared" si="9"/>
        <v>249.7</v>
      </c>
      <c r="E40" s="14">
        <f t="shared" si="1"/>
        <v>0</v>
      </c>
      <c r="F40" s="14"/>
    </row>
    <row r="41" spans="1:6" ht="36.75">
      <c r="A41" s="46" t="s">
        <v>68</v>
      </c>
      <c r="B41" s="31" t="s">
        <v>93</v>
      </c>
      <c r="C41" s="20">
        <v>249.7</v>
      </c>
      <c r="D41" s="20">
        <v>249.7</v>
      </c>
      <c r="E41" s="21">
        <f t="shared" ref="E41" si="10">D41-C41</f>
        <v>0</v>
      </c>
      <c r="F41" s="21"/>
    </row>
    <row r="42" spans="1:6" ht="24.75">
      <c r="A42" s="47" t="s">
        <v>112</v>
      </c>
      <c r="B42" s="37" t="s">
        <v>113</v>
      </c>
      <c r="C42" s="39">
        <f>C43</f>
        <v>0</v>
      </c>
      <c r="D42" s="39">
        <f>D43</f>
        <v>56</v>
      </c>
      <c r="E42" s="21">
        <f t="shared" ref="E42:E45" si="11">D42-C42</f>
        <v>56</v>
      </c>
      <c r="F42" s="21"/>
    </row>
    <row r="43" spans="1:6" ht="113.25">
      <c r="A43" s="48" t="s">
        <v>114</v>
      </c>
      <c r="B43" s="31" t="s">
        <v>115</v>
      </c>
      <c r="C43" s="41">
        <v>0</v>
      </c>
      <c r="D43" s="41">
        <v>56</v>
      </c>
      <c r="E43" s="21">
        <f t="shared" si="11"/>
        <v>56</v>
      </c>
      <c r="F43" s="78" t="s">
        <v>143</v>
      </c>
    </row>
    <row r="44" spans="1:6">
      <c r="A44" s="49" t="s">
        <v>116</v>
      </c>
      <c r="B44" s="37" t="s">
        <v>117</v>
      </c>
      <c r="C44" s="39">
        <f>C45</f>
        <v>690.4</v>
      </c>
      <c r="D44" s="39">
        <f>D45</f>
        <v>693.5</v>
      </c>
      <c r="E44" s="14">
        <f t="shared" si="11"/>
        <v>3.1000000000000227</v>
      </c>
      <c r="F44" s="14"/>
    </row>
    <row r="45" spans="1:6" ht="60.75">
      <c r="A45" s="50" t="s">
        <v>118</v>
      </c>
      <c r="B45" s="31" t="s">
        <v>119</v>
      </c>
      <c r="C45" s="41">
        <v>690.4</v>
      </c>
      <c r="D45" s="41">
        <v>693.5</v>
      </c>
      <c r="E45" s="21">
        <f t="shared" si="11"/>
        <v>3.1000000000000227</v>
      </c>
      <c r="F45" s="66"/>
    </row>
    <row r="46" spans="1:6">
      <c r="A46" s="49" t="s">
        <v>120</v>
      </c>
      <c r="B46" s="37" t="s">
        <v>121</v>
      </c>
      <c r="C46" s="41">
        <f>C47</f>
        <v>0</v>
      </c>
      <c r="D46" s="41">
        <f>D47</f>
        <v>0.3</v>
      </c>
      <c r="E46" s="21"/>
      <c r="F46" s="21"/>
    </row>
    <row r="47" spans="1:6" ht="84.75">
      <c r="A47" s="50" t="s">
        <v>122</v>
      </c>
      <c r="B47" s="31" t="s">
        <v>123</v>
      </c>
      <c r="C47" s="41">
        <v>0</v>
      </c>
      <c r="D47" s="41">
        <v>0.3</v>
      </c>
      <c r="E47" s="21"/>
      <c r="F47" s="66" t="s">
        <v>144</v>
      </c>
    </row>
    <row r="48" spans="1:6" s="5" customFormat="1" ht="14.25">
      <c r="A48" s="51" t="s">
        <v>17</v>
      </c>
      <c r="B48" s="15" t="s">
        <v>69</v>
      </c>
      <c r="C48" s="16">
        <f>C49+C67</f>
        <v>76598.3</v>
      </c>
      <c r="D48" s="16">
        <f t="shared" ref="D48:E48" si="12">D49+D67</f>
        <v>74378.2</v>
      </c>
      <c r="E48" s="16">
        <f t="shared" si="12"/>
        <v>-2220.1000000000058</v>
      </c>
      <c r="F48" s="14"/>
    </row>
    <row r="49" spans="1:6" s="6" customFormat="1" ht="36">
      <c r="A49" s="52" t="s">
        <v>18</v>
      </c>
      <c r="B49" s="24" t="s">
        <v>70</v>
      </c>
      <c r="C49" s="16">
        <f>C50+C64+C60+C55</f>
        <v>76582.3</v>
      </c>
      <c r="D49" s="16">
        <f>D50+D64+D60+D55</f>
        <v>74362.2</v>
      </c>
      <c r="E49" s="14">
        <f t="shared" si="1"/>
        <v>-2220.1000000000058</v>
      </c>
      <c r="F49" s="14"/>
    </row>
    <row r="50" spans="1:6" s="6" customFormat="1" ht="14.25">
      <c r="A50" s="38" t="s">
        <v>71</v>
      </c>
      <c r="B50" s="53" t="s">
        <v>72</v>
      </c>
      <c r="C50" s="16">
        <f>C51+C53+C52</f>
        <v>13014</v>
      </c>
      <c r="D50" s="16">
        <f t="shared" ref="D50:E50" si="13">D51+D53+D52</f>
        <v>13014</v>
      </c>
      <c r="E50" s="16">
        <f t="shared" si="13"/>
        <v>0</v>
      </c>
      <c r="F50" s="14"/>
    </row>
    <row r="51" spans="1:6" s="6" customFormat="1" ht="36">
      <c r="A51" s="54" t="s">
        <v>130</v>
      </c>
      <c r="B51" s="55" t="s">
        <v>101</v>
      </c>
      <c r="C51" s="20">
        <v>2197.1999999999998</v>
      </c>
      <c r="D51" s="20">
        <v>2197.1999999999998</v>
      </c>
      <c r="E51" s="21">
        <f>D51-C51</f>
        <v>0</v>
      </c>
      <c r="F51" s="21"/>
    </row>
    <row r="52" spans="1:6" s="6" customFormat="1" ht="30.75" customHeight="1">
      <c r="A52" s="54" t="s">
        <v>102</v>
      </c>
      <c r="B52" s="55" t="s">
        <v>103</v>
      </c>
      <c r="C52" s="20">
        <v>3336.3</v>
      </c>
      <c r="D52" s="20">
        <v>3336.3</v>
      </c>
      <c r="E52" s="21">
        <f t="shared" si="1"/>
        <v>0</v>
      </c>
      <c r="F52" s="21"/>
    </row>
    <row r="53" spans="1:6">
      <c r="A53" s="56" t="s">
        <v>73</v>
      </c>
      <c r="B53" s="55" t="s">
        <v>74</v>
      </c>
      <c r="C53" s="20">
        <f>C54</f>
        <v>7480.5</v>
      </c>
      <c r="D53" s="20">
        <f t="shared" ref="D53:E53" si="14">D54</f>
        <v>7480.5</v>
      </c>
      <c r="E53" s="20">
        <f t="shared" si="14"/>
        <v>0</v>
      </c>
      <c r="F53" s="21"/>
    </row>
    <row r="54" spans="1:6" ht="36.75">
      <c r="A54" s="56" t="s">
        <v>75</v>
      </c>
      <c r="B54" s="55" t="s">
        <v>76</v>
      </c>
      <c r="C54" s="20">
        <v>7480.5</v>
      </c>
      <c r="D54" s="20">
        <v>7480.5</v>
      </c>
      <c r="E54" s="21">
        <f t="shared" si="1"/>
        <v>0</v>
      </c>
      <c r="F54" s="21"/>
    </row>
    <row r="55" spans="1:6" s="5" customFormat="1" ht="24">
      <c r="A55" s="57" t="s">
        <v>19</v>
      </c>
      <c r="B55" s="58" t="s">
        <v>20</v>
      </c>
      <c r="C55" s="16">
        <f>C56</f>
        <v>7591.6999999999989</v>
      </c>
      <c r="D55" s="16">
        <f t="shared" ref="D55" si="15">D56</f>
        <v>7084.9</v>
      </c>
      <c r="E55" s="14">
        <f t="shared" si="1"/>
        <v>-506.79999999999927</v>
      </c>
      <c r="F55" s="14"/>
    </row>
    <row r="56" spans="1:6" s="7" customFormat="1">
      <c r="A56" s="59" t="s">
        <v>77</v>
      </c>
      <c r="B56" s="55" t="s">
        <v>78</v>
      </c>
      <c r="C56" s="20">
        <f>C57+C58+C59</f>
        <v>7591.6999999999989</v>
      </c>
      <c r="D56" s="20">
        <f t="shared" ref="D56:E56" si="16">D57+D58+D59</f>
        <v>7084.9</v>
      </c>
      <c r="E56" s="20">
        <f t="shared" si="16"/>
        <v>-506.79999999999927</v>
      </c>
      <c r="F56" s="21"/>
    </row>
    <row r="57" spans="1:6" s="6" customFormat="1" ht="51">
      <c r="A57" s="59" t="s">
        <v>79</v>
      </c>
      <c r="B57" s="9" t="s">
        <v>124</v>
      </c>
      <c r="C57" s="20">
        <v>4680.8999999999996</v>
      </c>
      <c r="D57" s="20">
        <v>4680.8</v>
      </c>
      <c r="E57" s="21">
        <f t="shared" si="1"/>
        <v>-9.9999999999454303E-2</v>
      </c>
      <c r="F57" s="21"/>
    </row>
    <row r="58" spans="1:6" s="6" customFormat="1" ht="38.25">
      <c r="A58" s="59" t="s">
        <v>79</v>
      </c>
      <c r="B58" s="9" t="s">
        <v>125</v>
      </c>
      <c r="C58" s="20">
        <v>980.7</v>
      </c>
      <c r="D58" s="20">
        <v>980.7</v>
      </c>
      <c r="E58" s="21">
        <f t="shared" si="1"/>
        <v>0</v>
      </c>
      <c r="F58" s="21"/>
    </row>
    <row r="59" spans="1:6" s="6" customFormat="1" ht="38.25">
      <c r="A59" s="59" t="s">
        <v>79</v>
      </c>
      <c r="B59" s="9" t="s">
        <v>126</v>
      </c>
      <c r="C59" s="20">
        <v>1930.1</v>
      </c>
      <c r="D59" s="20">
        <v>1423.4</v>
      </c>
      <c r="E59" s="21">
        <f t="shared" si="1"/>
        <v>-506.69999999999982</v>
      </c>
      <c r="F59" s="21" t="s">
        <v>145</v>
      </c>
    </row>
    <row r="60" spans="1:6" s="6" customFormat="1" ht="24">
      <c r="A60" s="60" t="s">
        <v>21</v>
      </c>
      <c r="B60" s="58" t="s">
        <v>22</v>
      </c>
      <c r="C60" s="16">
        <f>C61+C62+C63</f>
        <v>14558.5</v>
      </c>
      <c r="D60" s="16">
        <f t="shared" ref="D60:E60" si="17">D61+D62+D63</f>
        <v>14276.6</v>
      </c>
      <c r="E60" s="16">
        <f t="shared" si="17"/>
        <v>-281.89999999999964</v>
      </c>
      <c r="F60" s="14"/>
    </row>
    <row r="61" spans="1:6" s="6" customFormat="1" ht="51">
      <c r="A61" s="54" t="s">
        <v>80</v>
      </c>
      <c r="B61" s="10" t="s">
        <v>82</v>
      </c>
      <c r="C61" s="20">
        <v>13.4</v>
      </c>
      <c r="D61" s="20">
        <v>13.4</v>
      </c>
      <c r="E61" s="21">
        <f t="shared" ref="E61:E63" si="18">D61-C61</f>
        <v>0</v>
      </c>
      <c r="F61" s="21"/>
    </row>
    <row r="62" spans="1:6" ht="77.25">
      <c r="A62" s="54" t="s">
        <v>81</v>
      </c>
      <c r="B62" s="10" t="s">
        <v>127</v>
      </c>
      <c r="C62" s="20">
        <v>14379.9</v>
      </c>
      <c r="D62" s="20">
        <v>14098</v>
      </c>
      <c r="E62" s="20">
        <f>D62-C62</f>
        <v>-281.89999999999964</v>
      </c>
      <c r="F62" s="75" t="s">
        <v>146</v>
      </c>
    </row>
    <row r="63" spans="1:6" s="6" customFormat="1" ht="38.25">
      <c r="A63" s="54" t="s">
        <v>81</v>
      </c>
      <c r="B63" s="10" t="s">
        <v>83</v>
      </c>
      <c r="C63" s="20">
        <v>165.2</v>
      </c>
      <c r="D63" s="20">
        <v>165.2</v>
      </c>
      <c r="E63" s="21">
        <f t="shared" si="18"/>
        <v>0</v>
      </c>
      <c r="F63" s="21"/>
    </row>
    <row r="64" spans="1:6" s="6" customFormat="1" ht="14.25">
      <c r="A64" s="36" t="s">
        <v>23</v>
      </c>
      <c r="B64" s="58" t="s">
        <v>24</v>
      </c>
      <c r="C64" s="16">
        <f>C65+C66</f>
        <v>41418.1</v>
      </c>
      <c r="D64" s="16">
        <f t="shared" ref="D64:E64" si="19">D65+D66</f>
        <v>39986.700000000004</v>
      </c>
      <c r="E64" s="16">
        <f t="shared" si="19"/>
        <v>-1431.3999999999969</v>
      </c>
      <c r="F64" s="14"/>
    </row>
    <row r="65" spans="1:6" ht="60.75">
      <c r="A65" s="59" t="s">
        <v>84</v>
      </c>
      <c r="B65" s="61" t="s">
        <v>104</v>
      </c>
      <c r="C65" s="20">
        <v>2062.6</v>
      </c>
      <c r="D65" s="20">
        <v>1949.9</v>
      </c>
      <c r="E65" s="21">
        <f>D65-C65</f>
        <v>-112.69999999999982</v>
      </c>
      <c r="F65" s="75" t="s">
        <v>147</v>
      </c>
    </row>
    <row r="66" spans="1:6" ht="57">
      <c r="A66" s="59" t="s">
        <v>85</v>
      </c>
      <c r="B66" s="62" t="s">
        <v>94</v>
      </c>
      <c r="C66" s="20">
        <v>39355.5</v>
      </c>
      <c r="D66" s="20">
        <v>38036.800000000003</v>
      </c>
      <c r="E66" s="20">
        <f>D66-C66</f>
        <v>-1318.6999999999971</v>
      </c>
      <c r="F66" s="75" t="s">
        <v>148</v>
      </c>
    </row>
    <row r="67" spans="1:6">
      <c r="A67" s="57" t="s">
        <v>86</v>
      </c>
      <c r="B67" s="63" t="s">
        <v>87</v>
      </c>
      <c r="C67" s="29">
        <f>C68</f>
        <v>16</v>
      </c>
      <c r="D67" s="29">
        <f t="shared" ref="D67:E67" si="20">D68</f>
        <v>16</v>
      </c>
      <c r="E67" s="29">
        <f t="shared" si="20"/>
        <v>0</v>
      </c>
      <c r="F67" s="14"/>
    </row>
    <row r="68" spans="1:6" ht="24.75">
      <c r="A68" s="59" t="s">
        <v>89</v>
      </c>
      <c r="B68" s="64" t="s">
        <v>88</v>
      </c>
      <c r="C68" s="32">
        <v>16</v>
      </c>
      <c r="D68" s="32">
        <v>16</v>
      </c>
      <c r="E68" s="14">
        <f t="shared" ref="E68" si="21">D68-C68</f>
        <v>0</v>
      </c>
      <c r="F68" s="21"/>
    </row>
  </sheetData>
  <mergeCells count="8">
    <mergeCell ref="A1:B1"/>
    <mergeCell ref="A2:F2"/>
    <mergeCell ref="A4:A5"/>
    <mergeCell ref="B4:B5"/>
    <mergeCell ref="C4:C5"/>
    <mergeCell ref="D4:D5"/>
    <mergeCell ref="E4:F4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2022-03-04T10:51:15Z</dcterms:modified>
</cp:coreProperties>
</file>